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81D38B00-A0A2-45A3-8028-9FE1B4003DBE}" xr6:coauthVersionLast="47" xr6:coauthVersionMax="47" xr10:uidLastSave="{00000000-0000-0000-0000-000000000000}"/>
  <bookViews>
    <workbookView xWindow="890" yWindow="-110" windowWidth="18420" windowHeight="11020" xr2:uid="{00000000-000D-0000-FFFF-FFFF00000000}"/>
  </bookViews>
  <sheets>
    <sheet name="ИЛ_Технологии композитов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0" i="5" l="1"/>
  <c r="H232" i="5"/>
  <c r="B78" i="5" l="1"/>
  <c r="B79" i="5"/>
  <c r="B315" i="5"/>
  <c r="B316" i="5"/>
  <c r="B167" i="5" l="1"/>
  <c r="B286" i="5"/>
  <c r="B287" i="5"/>
  <c r="B284" i="5"/>
  <c r="B285" i="5"/>
  <c r="B283" i="5"/>
  <c r="B282" i="5"/>
  <c r="B239" i="5"/>
  <c r="B237" i="5"/>
  <c r="B238" i="5"/>
  <c r="B232" i="5"/>
  <c r="B233" i="5"/>
  <c r="B234" i="5"/>
  <c r="H236" i="5"/>
  <c r="B218" i="5" l="1"/>
  <c r="B219" i="5"/>
  <c r="B220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21" i="5"/>
  <c r="B222" i="5"/>
  <c r="B223" i="5"/>
  <c r="B224" i="5"/>
  <c r="B225" i="5"/>
  <c r="B226" i="5"/>
  <c r="B227" i="5"/>
  <c r="B228" i="5"/>
  <c r="B229" i="5"/>
  <c r="B230" i="5"/>
  <c r="B231" i="5"/>
  <c r="B235" i="5"/>
  <c r="B236" i="5"/>
  <c r="B250" i="5"/>
  <c r="B251" i="5"/>
  <c r="B252" i="5"/>
  <c r="B253" i="5"/>
  <c r="B254" i="5"/>
  <c r="B249" i="5"/>
  <c r="B242" i="5"/>
  <c r="B163" i="5"/>
  <c r="B164" i="5"/>
  <c r="B165" i="5"/>
  <c r="B166" i="5"/>
  <c r="B168" i="5"/>
  <c r="B169" i="5"/>
  <c r="B170" i="5"/>
  <c r="B171" i="5"/>
  <c r="B172" i="5"/>
  <c r="B173" i="5"/>
  <c r="B174" i="5"/>
  <c r="B175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17" i="5"/>
  <c r="B123" i="5"/>
  <c r="B124" i="5"/>
  <c r="B106" i="5"/>
  <c r="B105" i="5"/>
  <c r="B104" i="5"/>
  <c r="B86" i="5"/>
  <c r="B85" i="5"/>
  <c r="B74" i="5"/>
  <c r="B75" i="5"/>
  <c r="B76" i="5"/>
  <c r="B77" i="5"/>
  <c r="B58" i="5"/>
  <c r="B59" i="5"/>
  <c r="B60" i="5"/>
  <c r="B61" i="5"/>
  <c r="B62" i="5"/>
  <c r="B54" i="5"/>
  <c r="B53" i="5"/>
  <c r="B52" i="5"/>
  <c r="B51" i="5"/>
  <c r="B50" i="5"/>
  <c r="B44" i="5"/>
  <c r="B43" i="5"/>
  <c r="B42" i="5"/>
  <c r="B39" i="5"/>
  <c r="B38" i="5"/>
  <c r="B37" i="5"/>
  <c r="B34" i="5"/>
  <c r="B33" i="5"/>
  <c r="B32" i="5"/>
  <c r="B31" i="5"/>
  <c r="B30" i="5"/>
  <c r="B29" i="5"/>
  <c r="H199" i="5"/>
  <c r="H198" i="5"/>
  <c r="H197" i="5"/>
  <c r="H196" i="5"/>
  <c r="H135" i="5"/>
  <c r="H233" i="5"/>
  <c r="H219" i="5" l="1"/>
  <c r="B21" i="5" l="1"/>
  <c r="B22" i="5"/>
  <c r="B23" i="5"/>
  <c r="B24" i="5"/>
  <c r="B25" i="5"/>
  <c r="B26" i="5"/>
  <c r="B27" i="5"/>
  <c r="B28" i="5"/>
  <c r="H151" i="5"/>
  <c r="H231" i="5"/>
  <c r="H237" i="5"/>
  <c r="H230" i="5"/>
  <c r="H229" i="5"/>
  <c r="H228" i="5"/>
  <c r="H227" i="5"/>
  <c r="H226" i="5"/>
  <c r="H225" i="5"/>
  <c r="H224" i="5"/>
  <c r="H223" i="5"/>
  <c r="H221" i="5"/>
  <c r="H220" i="5"/>
  <c r="H218" i="5"/>
  <c r="H217" i="5"/>
  <c r="H216" i="5"/>
  <c r="H222" i="5"/>
  <c r="H214" i="5"/>
  <c r="H213" i="5"/>
  <c r="H215" i="5"/>
  <c r="H210" i="5"/>
  <c r="H211" i="5" s="1"/>
  <c r="H207" i="5"/>
  <c r="H184" i="5"/>
  <c r="H183" i="5"/>
  <c r="H193" i="5"/>
  <c r="H194" i="5"/>
  <c r="H195" i="5"/>
  <c r="H192" i="5"/>
  <c r="H189" i="5"/>
  <c r="H185" i="5"/>
  <c r="H186" i="5"/>
  <c r="H187" i="5"/>
  <c r="H188" i="5"/>
  <c r="H190" i="5"/>
  <c r="H191" i="5"/>
  <c r="H179" i="5"/>
  <c r="H157" i="5"/>
  <c r="H239" i="5"/>
  <c r="H178" i="5"/>
  <c r="B305" i="5"/>
  <c r="B306" i="5"/>
  <c r="B307" i="5"/>
  <c r="B308" i="5"/>
  <c r="B309" i="5"/>
  <c r="B310" i="5"/>
  <c r="B311" i="5"/>
  <c r="B312" i="5"/>
  <c r="B313" i="5"/>
  <c r="B314" i="5"/>
  <c r="B304" i="5"/>
  <c r="B296" i="5"/>
  <c r="B297" i="5"/>
  <c r="B298" i="5"/>
  <c r="B295" i="5"/>
  <c r="B291" i="5"/>
  <c r="B292" i="5"/>
  <c r="B281" i="5"/>
  <c r="B274" i="5"/>
  <c r="B271" i="5"/>
  <c r="B265" i="5"/>
  <c r="B266" i="5"/>
  <c r="B264" i="5"/>
  <c r="B257" i="5"/>
  <c r="B243" i="5"/>
  <c r="B244" i="5"/>
  <c r="B245" i="5"/>
  <c r="B162" i="5"/>
  <c r="B147" i="5"/>
  <c r="B140" i="5"/>
  <c r="B137" i="5"/>
  <c r="B135" i="5"/>
  <c r="B128" i="5"/>
  <c r="B127" i="5"/>
  <c r="B116" i="5"/>
  <c r="B109" i="5"/>
  <c r="B93" i="5"/>
  <c r="B94" i="5"/>
  <c r="B92" i="5"/>
  <c r="B89" i="5"/>
  <c r="B82" i="5"/>
  <c r="B73" i="5"/>
  <c r="B66" i="5"/>
  <c r="B65" i="5"/>
  <c r="B57" i="5"/>
  <c r="B47" i="5"/>
  <c r="B20" i="5"/>
  <c r="H249" i="5"/>
  <c r="H251" i="5"/>
  <c r="H253" i="5"/>
  <c r="H254" i="5"/>
  <c r="H252" i="5"/>
  <c r="H31" i="5"/>
  <c r="H150" i="5"/>
  <c r="H149" i="5"/>
  <c r="H167" i="5"/>
  <c r="H176" i="5"/>
  <c r="H168" i="5"/>
  <c r="H165" i="5"/>
  <c r="H169" i="5"/>
  <c r="H163" i="5"/>
  <c r="H282" i="5"/>
  <c r="H285" i="5"/>
  <c r="H286" i="5"/>
  <c r="H287" i="5"/>
  <c r="H314" i="5"/>
  <c r="H316" i="5"/>
  <c r="H313" i="5"/>
  <c r="H312" i="5"/>
  <c r="H311" i="5"/>
  <c r="H306" i="5"/>
  <c r="H307" i="5"/>
  <c r="H305" i="5"/>
  <c r="H79" i="5"/>
  <c r="H58" i="5"/>
  <c r="H59" i="5"/>
  <c r="H60" i="5"/>
  <c r="H61" i="5"/>
  <c r="H62" i="5"/>
  <c r="H57" i="5"/>
  <c r="H51" i="5"/>
  <c r="H52" i="5"/>
  <c r="H53" i="5"/>
  <c r="H54" i="5"/>
  <c r="H50" i="5"/>
  <c r="H47" i="5"/>
  <c r="H39" i="5"/>
  <c r="H21" i="5"/>
  <c r="H22" i="5"/>
  <c r="H23" i="5"/>
  <c r="H24" i="5"/>
  <c r="H25" i="5"/>
  <c r="H26" i="5"/>
  <c r="H27" i="5"/>
  <c r="H30" i="5"/>
  <c r="H32" i="5"/>
  <c r="H33" i="5"/>
  <c r="H34" i="5"/>
  <c r="H20" i="5"/>
  <c r="H172" i="5"/>
  <c r="H171" i="5"/>
  <c r="H173" i="5"/>
  <c r="H162" i="5"/>
  <c r="H177" i="5"/>
  <c r="H164" i="5"/>
</calcChain>
</file>

<file path=xl/sharedStrings.xml><?xml version="1.0" encoding="utf-8"?>
<sst xmlns="http://schemas.openxmlformats.org/spreadsheetml/2006/main" count="1095" uniqueCount="474">
  <si>
    <t>№</t>
  </si>
  <si>
    <t>Печь для полимеризации</t>
  </si>
  <si>
    <t>шт</t>
  </si>
  <si>
    <t xml:space="preserve">Фрезерно-гравировальный станок с ЧПУ </t>
  </si>
  <si>
    <t>Система аспирации для станка с ЧПУ</t>
  </si>
  <si>
    <t>Фреза концевая двухзаходная (прямая)</t>
  </si>
  <si>
    <t>Фреза концевая двухзаходная (спиральная, стружка вверх)</t>
  </si>
  <si>
    <t>Фреза сферическая двухзаходная (цилиндрическая спиральная)</t>
  </si>
  <si>
    <t>Гравер конический</t>
  </si>
  <si>
    <t>Оптический сканер или лазерный трекер</t>
  </si>
  <si>
    <t>Требования к оптическому сканеру: двухкамерный, поворотный стол, точность 0,05 мм, размеры области сканирования от 50 до 500 мм</t>
  </si>
  <si>
    <t>Дефектоскоп универсальный для неразрушающего контроля</t>
  </si>
  <si>
    <t>USB мышь</t>
  </si>
  <si>
    <t>USB клавиатура</t>
  </si>
  <si>
    <t>Очки защитные</t>
  </si>
  <si>
    <t>упаковка</t>
  </si>
  <si>
    <t>Комбинезон одноразовый пылезащитный</t>
  </si>
  <si>
    <t>Только на время подготовки площадки</t>
  </si>
  <si>
    <t>Пирометр инфракрасный</t>
  </si>
  <si>
    <t>Весы электронные</t>
  </si>
  <si>
    <t>Перчатки рабочие с латексным покрытием</t>
  </si>
  <si>
    <t>Линейка металлическая</t>
  </si>
  <si>
    <t>Верстак слесарный</t>
  </si>
  <si>
    <t>Щетка с совком</t>
  </si>
  <si>
    <t>Угольник металлический</t>
  </si>
  <si>
    <t>Штангенциркуль металлический</t>
  </si>
  <si>
    <t>рулон</t>
  </si>
  <si>
    <t>Скотч малярный</t>
  </si>
  <si>
    <t>Ширина рулона: 50 мм. Длина - 5м</t>
  </si>
  <si>
    <t>Скотч прозрачный</t>
  </si>
  <si>
    <t>набор</t>
  </si>
  <si>
    <t>Молоток</t>
  </si>
  <si>
    <t>Пассатижи</t>
  </si>
  <si>
    <t>Вешалка</t>
  </si>
  <si>
    <t>Количество крючков: не менее 15</t>
  </si>
  <si>
    <t>Кулер для воды</t>
  </si>
  <si>
    <t>Роутер</t>
  </si>
  <si>
    <t>Испытательный стенд</t>
  </si>
  <si>
    <t>Принудительная вытяжка: над рабочими столами</t>
  </si>
  <si>
    <t>Водоснабжение: раковина с горячей и холодной водой</t>
  </si>
  <si>
    <t>Пылеудаляющий апарат</t>
  </si>
  <si>
    <t>Эксцентриковая шлифовальная машинка</t>
  </si>
  <si>
    <t>Аккумуляторная дрель-шуруповерт</t>
  </si>
  <si>
    <t>Универсальный резак (реноватор)</t>
  </si>
  <si>
    <t>Многофункциональный инструмент (бор-машина, дремель, гравер)</t>
  </si>
  <si>
    <t>Электрический лобзик</t>
  </si>
  <si>
    <t>Промышленный фен</t>
  </si>
  <si>
    <t>Контейнер для мусора</t>
  </si>
  <si>
    <t>Стеллаж универсальный</t>
  </si>
  <si>
    <t>Ведро для мусора</t>
  </si>
  <si>
    <t>Ведро металлическое</t>
  </si>
  <si>
    <t>USB-флеш-накопитель 16 ГБ</t>
  </si>
  <si>
    <t>Бумага А4</t>
  </si>
  <si>
    <t>500 листов в упаковке</t>
  </si>
  <si>
    <t>Ручка шариковая</t>
  </si>
  <si>
    <t>Карандаш</t>
  </si>
  <si>
    <t>Упаковка: черный и белый</t>
  </si>
  <si>
    <t>Степлер</t>
  </si>
  <si>
    <t>Со скобами</t>
  </si>
  <si>
    <t>Ножницы</t>
  </si>
  <si>
    <t>Нож канцелярский</t>
  </si>
  <si>
    <t>Ширина рулона - 15 мм</t>
  </si>
  <si>
    <t>Электричество: 3 розетки - 380 В, 32А, 3P+N+E</t>
  </si>
  <si>
    <t>Набор сверл по металлу</t>
  </si>
  <si>
    <t>Круг шлифовальный</t>
  </si>
  <si>
    <t>Бумага шлифовальная</t>
  </si>
  <si>
    <t>Пилка для электрического лобзика</t>
  </si>
  <si>
    <t>Отрезной круг по металлу</t>
  </si>
  <si>
    <t>Саморезы</t>
  </si>
  <si>
    <t>МДФ</t>
  </si>
  <si>
    <t>лист</t>
  </si>
  <si>
    <t xml:space="preserve"> </t>
  </si>
  <si>
    <t>Порозаполнитель</t>
  </si>
  <si>
    <t>л</t>
  </si>
  <si>
    <t>Воск разделительный</t>
  </si>
  <si>
    <t>банка</t>
  </si>
  <si>
    <t>Разделительная жидкость</t>
  </si>
  <si>
    <t>Шпатель</t>
  </si>
  <si>
    <t>Ножницы для раскроя ткани</t>
  </si>
  <si>
    <t>Ролик прикаточный</t>
  </si>
  <si>
    <t>Вакуумметр</t>
  </si>
  <si>
    <t>Зажим для трубок</t>
  </si>
  <si>
    <t>Набор инструментов</t>
  </si>
  <si>
    <t>Кисть малярная</t>
  </si>
  <si>
    <t>Палочка для перемешивания краски</t>
  </si>
  <si>
    <t>Эпоксидное связующее с отвердитедем</t>
  </si>
  <si>
    <t>Емкость пластиковая  для химических веществ</t>
  </si>
  <si>
    <t>Стакан мерный</t>
  </si>
  <si>
    <t>баллон</t>
  </si>
  <si>
    <t>Шпатлевка полиэфирная</t>
  </si>
  <si>
    <t>Ацетон</t>
  </si>
  <si>
    <t>Плёнка вакуумная</t>
  </si>
  <si>
    <t>Герметизирующий жгут</t>
  </si>
  <si>
    <t>Жертвенный слой</t>
  </si>
  <si>
    <t>Дренажный материал</t>
  </si>
  <si>
    <t>Клей-спрей</t>
  </si>
  <si>
    <t>Плёнка разделительная, перфорированная</t>
  </si>
  <si>
    <t>м</t>
  </si>
  <si>
    <t>Переходник</t>
  </si>
  <si>
    <t>Адаптер</t>
  </si>
  <si>
    <t>RIC 12</t>
  </si>
  <si>
    <t>Перманентный маркер</t>
  </si>
  <si>
    <t>Папка-планшет</t>
  </si>
  <si>
    <t>Мобильная вакуумная станция с вакуумной ловушкой для связующего</t>
  </si>
  <si>
    <t>Наушники защитные</t>
  </si>
  <si>
    <t>Перчатки нитриловые</t>
  </si>
  <si>
    <t>Струбцина</t>
  </si>
  <si>
    <t xml:space="preserve">Огнетушитель углекислотный </t>
  </si>
  <si>
    <t>Скотч канцелярский</t>
  </si>
  <si>
    <t>ЧЕМПИОНАТ</t>
  </si>
  <si>
    <t>Сроки проведения</t>
  </si>
  <si>
    <t>Место проведения</t>
  </si>
  <si>
    <t>Менеджер компетенции</t>
  </si>
  <si>
    <t>Главный эксперт</t>
  </si>
  <si>
    <t>Заместитель главного эксперта</t>
  </si>
  <si>
    <t>Количество конкурсантов</t>
  </si>
  <si>
    <t>Технический эксперт</t>
  </si>
  <si>
    <t>Эксперт по CIS</t>
  </si>
  <si>
    <t>Наименование компетенции</t>
  </si>
  <si>
    <t>Количество рабочих мест для конкурсантов</t>
  </si>
  <si>
    <t>ДОПОЛНИТЕЛЬНЫЕ ТРЕБОВАНИЯ (ЭЛЕКТРИЧЕСТВО, ВОДА, СВЕТ)</t>
  </si>
  <si>
    <t>БРИФИНГ ЗОНА</t>
  </si>
  <si>
    <t>ОБОРУДОВАНИЕ И ИНСТРУМЕНТЫ</t>
  </si>
  <si>
    <t>Наименование</t>
  </si>
  <si>
    <t>Техническое описание или технические характеристики</t>
  </si>
  <si>
    <t>Единицы измерения</t>
  </si>
  <si>
    <t>пара</t>
  </si>
  <si>
    <t>Количество</t>
  </si>
  <si>
    <t>Комментарий технического эксперта</t>
  </si>
  <si>
    <t>КОМНАТА ЭКСПЕРТОВ</t>
  </si>
  <si>
    <t>КОМНАТА КОНКУРСАНТОВ</t>
  </si>
  <si>
    <t>СКЛАД</t>
  </si>
  <si>
    <t>РАСХОДНЫЕ МАТЕРИАЛЫ</t>
  </si>
  <si>
    <t>КОМНАТА ИСПЫТАНИЙ</t>
  </si>
  <si>
    <t>КОМНАТА МЕХАНИЧЕСКОЙ ОБРАБОТКИ</t>
  </si>
  <si>
    <t>Требование (Техническое описание или технические характеристики)</t>
  </si>
  <si>
    <t>КАНЦЕЛЯРИЯ ДЛЯ ВСЕХ КОМПЕТЕНЦИИ</t>
  </si>
  <si>
    <t>Ветохин С.Ю.</t>
  </si>
  <si>
    <t>ФИО</t>
  </si>
  <si>
    <t>ПОДПИСЬ / ДАТА</t>
  </si>
  <si>
    <t>Нет средств индивидуальной защиты</t>
  </si>
  <si>
    <t>Нет расходных материалов</t>
  </si>
  <si>
    <t>Шлифнасадка для реноватора</t>
  </si>
  <si>
    <t>Версия</t>
  </si>
  <si>
    <t>ИТ ОБОРУДОВАНИЕ</t>
  </si>
  <si>
    <t>Технологии композитов (Composite Technology)</t>
  </si>
  <si>
    <t>API Radian или VT MINI, а также аналоги</t>
  </si>
  <si>
    <t>Dantec Dynamics или ДАМИ-С09, а также аналоги</t>
  </si>
  <si>
    <t>Рулетка строительная</t>
  </si>
  <si>
    <t>Производительность насоса: не менее 15 м3/ч
Объем ловушки: не менее 10 л
Количество фитингов: не менее 2
Манометр, вентиль регулирования потока, регулятор вакуума: да</t>
  </si>
  <si>
    <t>Длина: не менее 3 м</t>
  </si>
  <si>
    <t>Длина: не менее 1 м</t>
  </si>
  <si>
    <t>Длина: не менее 300 мм</t>
  </si>
  <si>
    <t>Вес бойка: 300 г
Форма бойка: квадратная</t>
  </si>
  <si>
    <t>Длина: 180 мм
Форма губок: прямая</t>
  </si>
  <si>
    <t>Стаместки</t>
  </si>
  <si>
    <t>Нож технический</t>
  </si>
  <si>
    <t>Ширина лезвия: 9 мм
Конструкция: усиленная выдвижная</t>
  </si>
  <si>
    <t>Салфетки безворсовые</t>
  </si>
  <si>
    <t>В рулоне</t>
  </si>
  <si>
    <t>Интернет: на каждое рабочее место команды</t>
  </si>
  <si>
    <t>Объем: 9 л
Материал: оцинкованная сталь</t>
  </si>
  <si>
    <t>Объем: от 10 л
Материал: пластик</t>
  </si>
  <si>
    <t>Тип: открытые
Материал линзы: поликарбонат</t>
  </si>
  <si>
    <t>Класс защиты: не ниже FFP2</t>
  </si>
  <si>
    <t>Упаковка: не менее 50 пар
Размер: не ниже XL</t>
  </si>
  <si>
    <t>Снижение уровня шума: 27 дБ
Регулировка длины: да</t>
  </si>
  <si>
    <t>Класс вязки: 13
Сплошное латексное покрытие</t>
  </si>
  <si>
    <t>Размер: не ниже L
Материал: микропористый
Плотность: не ниже 60 г/м2</t>
  </si>
  <si>
    <t>Тип: беспроводная</t>
  </si>
  <si>
    <t>Размер рабочей камеры (ШхВхГ): 900х1250х900 мм
Диапозон стабилизируемых температур: +50/+250 С
Точность поддержания температуры: 5 С
Нагрузка на полку: не более 40 кг
Количество полок: не менее 2 шт</t>
  </si>
  <si>
    <t>Мощность: не менее 1,5 кВт
Расход воздуха: не менее 42 м3/мин
Объем мешков: не менее 150 л
Количество всасывающих отверстий: не менее 2 шт</t>
  </si>
  <si>
    <t>Температура: до 250 С
Комплект: аккумулятор или батарейки</t>
  </si>
  <si>
    <t>Предел измерений: 3 кг
Погрешность: не более 1 гр
Размер платформы: не менее 300х250 мм
Форма: открытые, без кожуха</t>
  </si>
  <si>
    <t>Тип: G-образная усиленные
Ширина зажима: не менее 200 мм</t>
  </si>
  <si>
    <t>Электричество: 5 розеток - 380 В, 32А, 3P+N+E</t>
  </si>
  <si>
    <t>Электричество: 1 блок по 3 розетки - 220 В, 2,5 кВт</t>
  </si>
  <si>
    <t>Электричество: 3 блока по 3 розетки - 220 В, 3,5 кВт, без УЗО</t>
  </si>
  <si>
    <t>Объем: не менее 120 л
С крышкой</t>
  </si>
  <si>
    <t>Размер рабочей области: не менее 600х1200 мм
Клиренс портала: не менее 150 мм
Точность: не менее 0,1 мм/м
Повторяемость: не менее 0,05 мм
Мощность шпинделя: не менее 1,5 кВт
Охлаждение шпинделя: жидкостное
Количество подшипников в шпинделе: не менее 4 шт</t>
  </si>
  <si>
    <t>Для станков с ЧПУ</t>
  </si>
  <si>
    <t>Электричество: на каждое рабочее место команды 2 блока по 3 розетки - 220 В, 3,5 кВт</t>
  </si>
  <si>
    <t>Количество портов: 4 Lan+1WAN
Wi-Fi</t>
  </si>
  <si>
    <t>Электричество: 4 блока по 3 розетки - 220 В, 2,5 кВт</t>
  </si>
  <si>
    <t>Интернет: 2 подключения со скоростью не ниже 5 Мбит/с</t>
  </si>
  <si>
    <t>Электричество: 2 блока по 3 розетки - 220 В, 2,5 кВт</t>
  </si>
  <si>
    <t>Тип: двухсекционный
Наполнение: 2 полки на отделение, штанга с крючками для одежды
Дополнительная перфорация для обеспечения проветривания внутренней зоны</t>
  </si>
  <si>
    <t>Электричество: 3 блока по 3 розетки - 220 В, 2,5 кВт</t>
  </si>
  <si>
    <t>По техническому заданию</t>
  </si>
  <si>
    <t>Электричество: 5 блоков по 3 розетки - 220 В, 3,5 кВт</t>
  </si>
  <si>
    <t>Для столов с вытяжкой и фильтром</t>
  </si>
  <si>
    <t>Мощность: 2300 Вт  
Регулировка температуры: плавная
Рабочая температура: 50-660 град
Расход воздуха, л/мин 250-500  
ЖК-дисплей: да
Защита от перегрева: да</t>
  </si>
  <si>
    <t>Мощность: 650 Вт
Ход пилки: 26 мм  
Тип: с маятниковым ходом
Мах толщина пропила (дерево/металл): 90/20 мм
Регулировка оборотов: да
Форма ручки: грибовидная</t>
  </si>
  <si>
    <t>Мощность: 175 Вт  
Электронная регулировка оборотов: да
Частота вращения шпинделя: 5000-35000 об/мин
Размер цанги:0,8 / 1,6 / 2,4 / 3,2 мм
Гибкий вал в комплекте: да</t>
  </si>
  <si>
    <t>Мощность: 550 Вт  
Электр. регулировка оборотов: да
Частота колебаний: 8000-20000 кол/мин  
Угол колебаний: 1.8 град.
Поддержание постоянных оборотов под нагрузкой: да</t>
  </si>
  <si>
    <t>Мощность: 400 Вт  
Диаметр диска: 150/125 мм (оба диска в комплекте)
Амплитуда колебаний: 4 мм  
Min число оборотов: 5500 об/мин  
Частота колебаний: 11000-24000 кол/мин
Электр. регулировка оборотов: да
Количество отверстий: 6</t>
  </si>
  <si>
    <t>Тип: аккумуляторный
Тип аккумулятора: Li-lon
Напряжение аккумулятора: 18 В
Количество аккумуляторов в комплекте: 2
Жестк. вращ. момент: 63 Нм
Мягк.вращ. момент: 24 Нм
Число скоростей: 2
Частота вращения шпинделя: 0-500/1900 об/мин
Число ступеней крутящего момента: 20+1
Тормоз двигателя: да
Наличие подсветки: да
Наличие удара: да
Блокировка шпинделя: да
Наличие реверса: да
Мах диаметр сверления (дерево): 38 мм  
Max диаметр сверления (металл): 13 мм</t>
  </si>
  <si>
    <t>Мощность: 1200 Вт
Система очистки фильтра: автоматическая
Тип: сухая уборка+сбор влажного мусора
Работа с классом пыли: М
Расход воздуха: 74 л/с
Разрежение: 254 мБар
Тип пылесборника: мешок/контейнер
Объем бака: 55 л
Розетка для электроинструмента: да
Возможность сбора жидкости: да
Диаметр всасывающего шланга: 35 мм</t>
  </si>
  <si>
    <t>Размеры: 1,5", 3/4", 1"</t>
  </si>
  <si>
    <t>Материал: дерево/пластик
Размер: 250x30 мм</t>
  </si>
  <si>
    <t>В зависимости от станка</t>
  </si>
  <si>
    <t>Тип: концевая
Количество режущих кромок: 2
Выброс стружки: вверх
Рабочий диаметр: 6 мм
Рабочая высота: 22 мм
Диаметр хвостовика: 6 мм
Общая длина: 50 мм</t>
  </si>
  <si>
    <t>Тип: концевая
Количество режущих кромок: 2
Выброс стружки: вверх
Рабочий диаметр: 8 мм
Рабочая высота: 32 мм
Диаметр хвостовика: 8 мм
Общая длина: 80 мм</t>
  </si>
  <si>
    <t>DJTOL (Сплав N, А, АА)2QX10.45</t>
  </si>
  <si>
    <t>Тип: концевая
Количество режущих кромок: 2
Выброс стружки: вверх
Рабочий диаметр: 10 мм
Рабочая высота: 45 мм
Диаметр хвостовика: 10 мм
Общая длина: 90 мм</t>
  </si>
  <si>
    <t>DJTOL (Сплав N, А, АА)2QX8.45</t>
  </si>
  <si>
    <t>Тип: гравер конический
Диаметр резца: 0,2 мм
Полный угол конуса А: 120 град
Диаметр хвостовика: 6 мм
Общая длина: 40 мм</t>
  </si>
  <si>
    <t>Тип: сферическая
Количество режущих кромок: 2
Выброс стружки: вверх
Рабочий диаметр: 8 мм
Рабочая высота: 45 мм
Диаметр хвостовика: 8 мм
Общая длина: 90 мм</t>
  </si>
  <si>
    <t>Тип: сферическая
Количество режущих кромок: 2
Выброс стружки: вверх
Рабочий диаметр: 10 мм
Рабочая высота: 45 мм
Диаметр хвостовика: 10 мм
Общая длина: 90 мм</t>
  </si>
  <si>
    <t>Тип: концевая прямая
Количество режущих кромок: 2
Рабочий диаметр: 30 мм
Рабочая высота: 15 мм
Диаметр хвостовика: 6 мм</t>
  </si>
  <si>
    <t>Набор насадок для многофункционального инструмента (бор-машина, дремель, гравер)</t>
  </si>
  <si>
    <t>Набор: Отрезной круг, шлифовальная лента 6,4 и 13 мм, держатели к ним</t>
  </si>
  <si>
    <t>кг</t>
  </si>
  <si>
    <t>По дереву
Длина: 16 мм
Диаметр: 3,5 мм</t>
  </si>
  <si>
    <t>По дереву
Длина: 45 мм
Диаметр: 3,5 мм</t>
  </si>
  <si>
    <t>По дереву
Длина: 76 мм
Диаметр: 4,2 мм</t>
  </si>
  <si>
    <t>По дереву
Длина: 120 мм
Диаметр: 4,8 мм</t>
  </si>
  <si>
    <t>Размеры (ДхШхВ): 1500х700х870 мм</t>
  </si>
  <si>
    <t>Тип: USB</t>
  </si>
  <si>
    <t xml:space="preserve">Пластик система 23.C29  </t>
  </si>
  <si>
    <t xml:space="preserve">Размеры(ШхГхВ): 1000 х 600 х1850 мм
Количество полок: не менее 4
Нагрузка на полку: не менее 30 кг </t>
  </si>
  <si>
    <t>Форма: дельтавидная
Зернистость: Р80</t>
  </si>
  <si>
    <t>Форма: дельтавидная
Зернистость: Р240</t>
  </si>
  <si>
    <t>Форма: дельтавидная
Зернистость: Р400</t>
  </si>
  <si>
    <t>Зернистость: P80
Диаметр: 150 мм</t>
  </si>
  <si>
    <t>Зернистость: P240
Диаметр: 150 мм</t>
  </si>
  <si>
    <t>Зернистость: P500
Диаметр: 150 мм</t>
  </si>
  <si>
    <t>Зернистость: P1000
Диаметр: 150 мм</t>
  </si>
  <si>
    <t>Размер: 230х280 мм
Зернистость: Р80</t>
  </si>
  <si>
    <t>Размер: 230х280 мм
Зернистость: Р240</t>
  </si>
  <si>
    <t>Размер: 230х280 мм
Зернистость: Р500</t>
  </si>
  <si>
    <t>Размер: 230х280 мм
Зернистость: Р1000</t>
  </si>
  <si>
    <t>Диаметр: 125 мм
Посадочный диаметр: 22,2 мм
Толщина: 2,5 мм</t>
  </si>
  <si>
    <t>Диаметр: 65 мм
Зернистость: 50</t>
  </si>
  <si>
    <t>Диаметр: 85 мм</t>
  </si>
  <si>
    <t>Диск для универсального резака (реноватора)</t>
  </si>
  <si>
    <t>Размеры (ДхШхТ): 2440х1830х30 мм</t>
  </si>
  <si>
    <t>Специализированная
Т20-60</t>
  </si>
  <si>
    <t>Эпоксидная смола</t>
  </si>
  <si>
    <t>Отвердитель</t>
  </si>
  <si>
    <t>Трубка вакуумная полиэтиленовая</t>
  </si>
  <si>
    <t>Трубка вакуумная силиконовая</t>
  </si>
  <si>
    <t>Специализированная
Модель: RIC 12</t>
  </si>
  <si>
    <t>Упаковка: 500 гр</t>
  </si>
  <si>
    <t>Стеклоткань сатиновая</t>
  </si>
  <si>
    <t>Переходник Т-образный</t>
  </si>
  <si>
    <t>Переходник L-образный</t>
  </si>
  <si>
    <t>Респиратор</t>
  </si>
  <si>
    <t>Клинья для снятия изделия</t>
  </si>
  <si>
    <t>Кол-во</t>
  </si>
  <si>
    <t>Комментарий</t>
  </si>
  <si>
    <t>ОБОРУДОВАНИЕ И ИНСТРУМЕНТЫ (НА 1-О РАБОЧЕЕ МЕСТО \  НА 1-У КОМАНДУ)</t>
  </si>
  <si>
    <t>ИТ ОБОРУДОВАНИЕ (НА 1-О РАБОЧЕЕ МЕСТО \  НА 1-У КОМАНДУ)</t>
  </si>
  <si>
    <t>ПРОГРАММНОЕ ОБЕСПЕЧЕНИЕ (НА 1-О РАБОЧЕЕ МЕСТО \  НА 1-У КОМАНДУ)</t>
  </si>
  <si>
    <t>РАСХОДНЫЕ МАТЕРИАЛЫ (НА 1-О РАБОЧЕЕ МЕСТО \  НА 1-У КОМАНДУ)</t>
  </si>
  <si>
    <t>СРЕДСТВА ИНДИВИДУАЛЬНОЙ ЗАЩИТЫ (НА 1-О РАБОЧЕЕ МЕСТО \  НА 1-У КОМАНДУ)</t>
  </si>
  <si>
    <t>РАБОЧАЯ ПЛОЩАДКА КОНКУРСАНТОВ</t>
  </si>
  <si>
    <t>(ШхГхВ) 1600х700х780
столеншница не тоньше 25 мм</t>
  </si>
  <si>
    <t>ОБЩАЯ РАБОЧАЯ ПЛОЩАДКА КОНКУРСАНТОВ</t>
  </si>
  <si>
    <t>-</t>
  </si>
  <si>
    <t>МЕБЕЛЬ И ФУРНИТУРА (НА 1-О РАБОЧЕЕ МЕСТО \  НА 1-У КОМАНДУ)</t>
  </si>
  <si>
    <t>МЕБЕЛЬ И ФУРНИТУРА</t>
  </si>
  <si>
    <t>шт.</t>
  </si>
  <si>
    <t>Стул - тип 1</t>
  </si>
  <si>
    <t>СРЕДСТВА ИНДИВИДУАЛЬНОЙ ЗАЩИТЫ</t>
  </si>
  <si>
    <t>\</t>
  </si>
  <si>
    <t xml:space="preserve">Нож </t>
  </si>
  <si>
    <t>Локер</t>
  </si>
  <si>
    <t>Рулонный кондуктор</t>
  </si>
  <si>
    <t>10 (5 команд по 2 человека)</t>
  </si>
  <si>
    <t xml:space="preserve">Стол </t>
  </si>
  <si>
    <t xml:space="preserve">Стул </t>
  </si>
  <si>
    <t>Нет ИТ оборудования</t>
  </si>
  <si>
    <t>Стул</t>
  </si>
  <si>
    <t xml:space="preserve">Ноутбук </t>
  </si>
  <si>
    <t>Стол</t>
  </si>
  <si>
    <t>Мобильная рабочая станция</t>
  </si>
  <si>
    <t>Процессор: Intel Core i7
Видеокарта с оперативной памятью от 6 Гб
Оперативная память от 16 Гб
Жесткий диск SSD от 128 Гб
Экран с диалональю от 15,6" и разрешением FullHD</t>
  </si>
  <si>
    <t>Тип: сферическая
Количество режущих кромок: 2
Выброс стружки: вверх
Рабочий диаметр: 6 мм
Рабочая высота: 22 мм
Диаметр хвостовика: 6 мм
Общая длина: 45 мм</t>
  </si>
  <si>
    <t>ПРОГРАММНОЕ ОБЕСПЕЧЕНИЕ (НА 5 РАБОЧИХ МЕСТ \  НА 5 КОМАНД)</t>
  </si>
  <si>
    <t>МЕБЕЛЬ И ФУРНИТУРА (НА 5 РАБОЧИХ МЕСТ \  НА 5 КОМАНД)</t>
  </si>
  <si>
    <t>ИТ ОБОРУДОВАНИЕ (НА 5 РАБОЧИХ МЕСТ \  НА 5 КОМАНД)</t>
  </si>
  <si>
    <t>ОБОРУДОВАНИЕ И ИНСТРУМЕНТЫ (НА 5 РАБОЧИХ МЕСТ \  НА 5 КОМАНД)</t>
  </si>
  <si>
    <t>СРЕДСТВА ИНДИВИДУАЛЬНОЙ ЗАЩИТЫ  (НА 5 РАБОЧИХ МЕСТ \  НА 5 КОМАНД)</t>
  </si>
  <si>
    <t>МЕБЕЛЬ ФУРНИТУРА (НА 5 РАБОЧИХ МЕСТ \  НА 5 КОМАНД)</t>
  </si>
  <si>
    <t>СРЕДСТВА ИНДИВИДУАЛЬНОЙ ЗАЩИТЫ (НА 5 РАБОЧИХ МЕСТ \  НА 5 КОМАНД)</t>
  </si>
  <si>
    <t>РАСХОДНЫЕ МАТЕРИАЛЫ  (НА 5  РАБОЧИХ МЕСТ \  НА 5 КОМАНД)</t>
  </si>
  <si>
    <t>Т-10-14 или аналог</t>
  </si>
  <si>
    <t>ACM C200T или аналог</t>
  </si>
  <si>
    <t>Поверхностная плотность: 200 г/м2
Тип плетения: Саржа 2/2
Основа/Уток: 5.0 x 5.0 нити/см
Материал основы: 3K
Материал утка: 3K
Ширина ткани: 1000 мм
Совместимые связующие: эпоксидное связующее</t>
  </si>
  <si>
    <t>Ткань углеродная однонаправленная</t>
  </si>
  <si>
    <t>Замасливатель: №14
Изготовлено: По ГОСТ 19170-2001</t>
  </si>
  <si>
    <t>Углеткань саржевого плетения</t>
  </si>
  <si>
    <t>ACM C200P  или аналог</t>
  </si>
  <si>
    <t>Поверхностная плотность: 200 г/м2
Тип плетения: Полотно
Основа/Уток: 2.4 x 1.0 нити/см
Материал основы: 12K
Материал утка: Термоплавкий
Ширина ткани: 300 мм
Совместимые связующие: эпоксидное связующее</t>
  </si>
  <si>
    <t>Gigant GMT 316  или аналог</t>
  </si>
  <si>
    <t>Biber 40165 тов-172039 или аналог</t>
  </si>
  <si>
    <t>Biber ЭКСПЕРТ 40537 тов-157075 или аналог</t>
  </si>
  <si>
    <t>Mitutoyo 530-101 или аналог</t>
  </si>
  <si>
    <t>Диапозон измерений: 0-150 мм 
Погрешность: 0,05 мм</t>
  </si>
  <si>
    <t>Дело Техники 315030  или аналог</t>
  </si>
  <si>
    <t>Вихрь 73/6/3/7  или аналог</t>
  </si>
  <si>
    <t>Biber 31401 тов-115034 или аналог</t>
  </si>
  <si>
    <t xml:space="preserve">TOPEX 09A310 или аналог
</t>
  </si>
  <si>
    <t>Набор. Размеры: 6, 12, 18, 24 мм</t>
  </si>
  <si>
    <t>WDG-DW1254   4″ Long x 1 1/4″ Wide (100 x 38 mm) или аналог</t>
  </si>
  <si>
    <t>Размер: 100х38 мм</t>
  </si>
  <si>
    <t>WDG-DW2256   6″ Long x 2 1/4″ Wide (150 x 54 mm) или аналог</t>
  </si>
  <si>
    <t>Размер: 150х54 мм</t>
  </si>
  <si>
    <t>Ножницы для раскроя</t>
  </si>
  <si>
    <t>Ножницы Комус 203 мм с пластиковыми прорезиненными анатомическими ручками черного/серого цвета или аналог</t>
  </si>
  <si>
    <t>Материал лезвия: сталь
Длина лезвия: 106 мм
Общая длина: 203 мм</t>
  </si>
  <si>
    <t>КВТ 78491 или аналог</t>
  </si>
  <si>
    <t>Шпатели пластмассовые</t>
  </si>
  <si>
    <t>STAYER 1010-H4 или аналог</t>
  </si>
  <si>
    <t>Набор
Размеры: 50, 80, 100, 120 мм</t>
  </si>
  <si>
    <t>DELL PRECISION M7720 или аналог</t>
  </si>
  <si>
    <t>Logitech M100 Dark Grey или аналог</t>
  </si>
  <si>
    <t>Logitech K120 USB или аналог</t>
  </si>
  <si>
    <t>Система автоматизированного проектирования (3Д-моделирование / CAD)</t>
  </si>
  <si>
    <t xml:space="preserve">Система подготовки управляющих программ для станков с ЧПУ (CAM) </t>
  </si>
  <si>
    <t xml:space="preserve">Офисные приложения </t>
  </si>
  <si>
    <t>Autodesk Inventor или аналог</t>
  </si>
  <si>
    <t>PowerMill или аналог</t>
  </si>
  <si>
    <t>Microsoft Office, Adobe Acrobat или аналоги</t>
  </si>
  <si>
    <t>Irisk Professional А050-01 или аналог</t>
  </si>
  <si>
    <t>(ШхГхВ) 1400х700х745
столеншница не тоньше 25 мм</t>
  </si>
  <si>
    <t>Верстакофф PROFFI 116 Т  или аналог</t>
  </si>
  <si>
    <t>Спец ВЕД-ОЦ-09  или аналог</t>
  </si>
  <si>
    <t>Каркас: металл/черный
Обивка: искусственная кожа/черный</t>
  </si>
  <si>
    <t>РОСОМЗ О35 ВИЗИОН PL открытые 13511 или аналог</t>
  </si>
  <si>
    <t>3М 8122 с клапаном выдоха, класс защиты FFP2 NR D 7100050788 или аналог</t>
  </si>
  <si>
    <t>РОСОМЗ СОМЗ-1 ЯГУАР 60100 или аналог</t>
  </si>
  <si>
    <t>Manipula Specialist ЭКСПЕРТ Н NO-P-19 р.10/XL Пер 632/XL или аналог</t>
  </si>
  <si>
    <t>Gigant 13 класс GL13 или аналог</t>
  </si>
  <si>
    <t>Lakeland MicroMAX NS EMN428 ХL Одо 026/ХL или аналог</t>
  </si>
  <si>
    <t>СМ Климат СШ 50/250-1000 ШС или аналог</t>
  </si>
  <si>
    <t>Росфрезер ARF12STM или аналог</t>
  </si>
  <si>
    <t>Энкор Корвет-64 90640 или аналог</t>
  </si>
  <si>
    <t>МЕГЕОН 16350 или аналог</t>
  </si>
  <si>
    <t>CAS SWN-03C-DD 810SWM302GUN0101 или аналог</t>
  </si>
  <si>
    <t>STAYER 3215-200 или аналог</t>
  </si>
  <si>
    <t>МФУ</t>
  </si>
  <si>
    <t>Тип - цветной
Формат печати - А4</t>
  </si>
  <si>
    <t>Габариты (ШхГхВ): 1400х700х745 мм
Толщина столешницы: 25 мм</t>
  </si>
  <si>
    <t>Weldy 131.693 или аналог</t>
  </si>
  <si>
    <t>Ширина ролика: 30-40 мм
Материал ролика: фторпласт</t>
  </si>
  <si>
    <t>Vac-Gauge 30 или аналог</t>
  </si>
  <si>
    <t>Sil-tub Hose Clamp 'B' или аналог</t>
  </si>
  <si>
    <t>INDUSTRY Kraftool 27978-H131 или аналог</t>
  </si>
  <si>
    <t>DJTOL ER16-4 или аналог</t>
  </si>
  <si>
    <t>DJTOL ER16-6 или аналог</t>
  </si>
  <si>
    <t>DJTOL ER16-8 или аналог</t>
  </si>
  <si>
    <t>DJTOL ER16-10 или аналог</t>
  </si>
  <si>
    <t>DJTOL (Сплав N, А, АА)2LX4.15 или аналог</t>
  </si>
  <si>
    <t>Тип: концевая
Количество режущих кромок: 2
Выброс стружки: вверх
Рабочий диаметр: 4 мм
Рабочая высота: 15 мм
Диаметр хвостовика: 4 мм
Общая длина: 40 мм</t>
  </si>
  <si>
    <t>DJTOL (Сплав N, А, АА)2LX6.22 или аналог</t>
  </si>
  <si>
    <t>DJTOL (Сплав N, А, АА)2LX8.32 или аналог</t>
  </si>
  <si>
    <t>DJTOL (Сплав N, А, АА)2LX10.45 или аналог</t>
  </si>
  <si>
    <t>DJTOL (Сплав N, А, АА)2QX6.22 или аналог</t>
  </si>
  <si>
    <t>DJTOL (Сплав N, А, АА)2QX4.22 или аналог</t>
  </si>
  <si>
    <t>Тип: сферическая
Количество режущих кромок: 2
Выброс стружки: вверх
Рабочий диаметр: 4 мм
Рабочая высота: 22 мм
Диаметр хвостовика: 4 мм
Общая длина: 45 мм</t>
  </si>
  <si>
    <t>Фреза рашпильная</t>
  </si>
  <si>
    <t>DJTOL AST4.15 или аналог</t>
  </si>
  <si>
    <t>Тип: рашпильная
Рабочий диаметр: 4 мм
Рабочая высота: 15 мм
Диаметр хвостовика: 4 мм
Общая длина: 40 мм</t>
  </si>
  <si>
    <t>DJTOL AST6.22 или аналог</t>
  </si>
  <si>
    <t>Тип: рашпильная
Рабочий диаметр: 6 мм
Рабочая высота: 22 мм
Диаметр хвостовика: 6 мм
Общая длина: 50 мм</t>
  </si>
  <si>
    <t>DJTOL (Сплав N, А, АА)J6.12002 или аналог</t>
  </si>
  <si>
    <t>DJTOL (Сплав N, А, АА)QD630 или аналог</t>
  </si>
  <si>
    <t>Dremel 2615S723JA или аналог</t>
  </si>
  <si>
    <t>Bosch 2608630558 или аналог</t>
  </si>
  <si>
    <t>По дереву</t>
  </si>
  <si>
    <t>Bosch T150Riff 2608633105 или аналог</t>
  </si>
  <si>
    <t>По керамике/стеклу</t>
  </si>
  <si>
    <t>MIRKA 5424105080 или аналог</t>
  </si>
  <si>
    <t>MIRKA 5424105025 или аналог</t>
  </si>
  <si>
    <t>MIRKA 5424105051 или аналог</t>
  </si>
  <si>
    <t>MIRKA 5424105092 или аналог</t>
  </si>
  <si>
    <t>Bosch 2608621189 или аналог</t>
  </si>
  <si>
    <t>Bosch 2608621195 или аналог</t>
  </si>
  <si>
    <t>Bosch 2608621197 или аналог</t>
  </si>
  <si>
    <t>MIRKA 2010105080 или аналог</t>
  </si>
  <si>
    <t>MIRKA 2010105025 или аналог</t>
  </si>
  <si>
    <t>MIRKA 2010105051 или аналог</t>
  </si>
  <si>
    <t>MIRKA 2010105092 или аналог</t>
  </si>
  <si>
    <t>Шпилька М8</t>
  </si>
  <si>
    <t>Длина: 1 м</t>
  </si>
  <si>
    <t>Гайка М8</t>
  </si>
  <si>
    <t>Шайба увеличенная М8</t>
  </si>
  <si>
    <t>Шайба увеличенная М6</t>
  </si>
  <si>
    <t xml:space="preserve">Мебельный деревянный шкант </t>
  </si>
  <si>
    <t>Диаметр: 8 мм</t>
  </si>
  <si>
    <t>Клей универсальный ПВА</t>
  </si>
  <si>
    <t>Момент Столяр или аналог</t>
  </si>
  <si>
    <t>Цвет: белый
Объем тары: 250 г</t>
  </si>
  <si>
    <t>Mikon 399 MC или аналог</t>
  </si>
  <si>
    <t>Finish Kare Blue Wax 333 MR или аналог</t>
  </si>
  <si>
    <t>Henkel Loctite Frekote 770NC или аналог</t>
  </si>
  <si>
    <t>ЭД-20 или аналог</t>
  </si>
  <si>
    <t>ТЭТА или аналог</t>
  </si>
  <si>
    <t>Т20-60 или аналог</t>
  </si>
  <si>
    <t>Объем: 0,365 или 0,385 л
С крышкой</t>
  </si>
  <si>
    <t>Объем: 0,75 или 0,8 л
С крышкой</t>
  </si>
  <si>
    <t>Объем: 2,3 или 3,3 л
С крышкой</t>
  </si>
  <si>
    <t>Dahlar Release Bag 125  или аналог</t>
  </si>
  <si>
    <t>Толщина пленки: 50 мкм (0,002 дюйма)
Ширина: 1,52 м (60 дюймов)
Тип: листовая (SHT)
Тип материала Полиолефин, многослойная 
Максимальное удлинение: 400 %
Прочность при растяжении: 65 МПа
Максимальная рабочая температура: 140°C
Совместимость: эпоксидные связующие</t>
  </si>
  <si>
    <t>Wrightlon® 3900 или аналог</t>
  </si>
  <si>
    <t>Толщина пленки: 25 мкм (0,001 дюйма)
Ширина: 1,52 м (60 дюймов)
Тип: листовая (SHT)
Тип материала: Полиолефин 
Максимальное удлинение: 500 %
Прочность при растяжении: 41 МПа
Максимальная рабочая температура: 157°C
Совместимость: эпоксидные связующие</t>
  </si>
  <si>
    <t>AT-200 Y или аналог</t>
  </si>
  <si>
    <t>Размеры: 3 мм x 12 мм x 7,5 м (1/8 дюйма x 1/2 дюйма x 25 футов)
Цвет: Жёлтый
Тип материала главной пластины:  синтетическая резина
Максимальная рабочая температура: 204°C</t>
  </si>
  <si>
    <t>Econostitch® или аналог</t>
  </si>
  <si>
    <t>Тип волокна: Нейлон
Максимальная рабочая температура: 190°C
Поверхностная плотность: 88 г/м²
Толщина: 0,152 мм (0,006 дюйма)
Ширина: 152 см (60 дюймов)
Цвет: Белый
Цвет маркировочной нити: Красный
Растворяющиеся вещества: &lt;0,5 % по весу</t>
  </si>
  <si>
    <t>Airweave® N7 или аналог</t>
  </si>
  <si>
    <t>Тип волокна: Полиэфир
Ширина: 152 см (60 дюймов)
Цвет: Белый
Поверхностная плотность (Синтетика): 237 г/м²
Максимальная рабочая температура: 204°C</t>
  </si>
  <si>
    <t>Вязанная сетка для распределения связующего</t>
  </si>
  <si>
    <t>V1-606B или аналог</t>
  </si>
  <si>
    <t>Тип материала: Полиэлитен (ПЭТ)
Цвет: Прозрачный с черной полосой
Тип сетки: Вязаная
Максимальная рабочая температура: 180 °C
Удельный вес: 95 г/м²</t>
  </si>
  <si>
    <t>Airtac 2 или аналог</t>
  </si>
  <si>
    <t>Тип: аэрозольный резиновый клей для временной фиксации
Характеристика растворителя: не содержащий ХФУ</t>
  </si>
  <si>
    <t>Sil-tube (Silicone tubing) 14 mm O.D. x 8 mm I.D. или аналог</t>
  </si>
  <si>
    <t>Тип материала: Силикон
Максимальная рабочая температура: 230 °C
Цвет: Прозрачный
Внутренний диаметр трубки: 8 мм
Наружний диаметр трубки: 14 мм</t>
  </si>
  <si>
    <t>Трубка спиральная полиэтиленовая</t>
  </si>
  <si>
    <t>Poly Spiral Tube 1/2’’ O.D. x 3/8’’ I.D. или аналог</t>
  </si>
  <si>
    <t>Тип: Спиральная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</si>
  <si>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NTF 38 - 3/8’’ x 3/8’’ x 3/8’’  или аналог</t>
  </si>
  <si>
    <t>NEF 38 - 3/8’’ x 3/8’’  или аналог</t>
  </si>
  <si>
    <t>Тип материала: Нейлон
Внешний диаметр выходов: 3/8 дюйма (10 мм)</t>
  </si>
  <si>
    <t>Экструдированный пенополистирол</t>
  </si>
  <si>
    <t>Ravatherm ECO или аналог</t>
  </si>
  <si>
    <t>Размер (ДхШхТ): 1185х585х50 мм
Плотность - 26 кг/м3</t>
  </si>
  <si>
    <t>Армирующий наполнитель</t>
  </si>
  <si>
    <t>Soric XF 2  или аналог</t>
  </si>
  <si>
    <t>Толщина: 2 мм
Ширина: 1,27 м
Потребление смолы: 1 кг/м2
Поверхностная плотность: 135 г/м2
Плотность при пропитке: 600 кг/м2
Максимальная температура: 170 С</t>
  </si>
  <si>
    <t>Аэросил/Тальк</t>
  </si>
  <si>
    <t>ПРАКТИК MS 185/100х60/4 S24199156402 или аналог</t>
  </si>
  <si>
    <t>Пластик система 23.C29  или аналог</t>
  </si>
  <si>
    <t>ОУ-1 или аналог</t>
  </si>
  <si>
    <t>Bosch GAS 55 M AFC 0.601.9C3.300 или аналог</t>
  </si>
  <si>
    <t>Bosch GEX 125-150 AVE 0.601.37B.102 или аналог</t>
  </si>
  <si>
    <t>Bosch GSR 18-2-LI Plus Professional 0.601.9E6.120 или аналог</t>
  </si>
  <si>
    <t>Bosch GOP 55-36 0.601.231.101 или аналог</t>
  </si>
  <si>
    <t>DREMEL 4000 (1/45) F0134000JC или аналог</t>
  </si>
  <si>
    <t>Bosch GST 90 E 0.601.58G.000 или аналог</t>
  </si>
  <si>
    <t>Bosch GHG 660 LCD 0.601.944.302 или аналог</t>
  </si>
  <si>
    <t>Фильтровентиляционная установка / Передвижной механический самоочищающийся фильтр
 (при отсутствии стационарной вытяжной системы над столами)</t>
  </si>
  <si>
    <t>ПМСФ-6-К (АО «СовПлим») или аналог</t>
  </si>
  <si>
    <t>Габариты (ШхГхВ): 775х888х1520 мм
Количество рукавов: 2
Класс фильтрации (DIN EN 60335-2-69): M
Производительность: 2400 м3/час
Диаметр входного отверстия под патрубок: 160 мм</t>
  </si>
  <si>
    <t>РЧ 2020-2021</t>
  </si>
  <si>
    <t>Poly Tube 1/2’’ O.D. x 3/8’’ I.D. или аналог</t>
  </si>
  <si>
    <t>Тип: Проводящая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</si>
  <si>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DeWALT DT 5911 или аналог</t>
  </si>
  <si>
    <t>Набор: 10 сверл
Размеры: 1-10 мм
Материал: HSS-R/HSS-G/HSS-Co</t>
  </si>
  <si>
    <t>Угольник пластмассовый</t>
  </si>
  <si>
    <t>Uniplast пластиковый зелёный 21 см или аналог</t>
  </si>
  <si>
    <t>Длина разметки: 21см
Материал линейки: пластик</t>
  </si>
  <si>
    <t>Тиски слесарные</t>
  </si>
  <si>
    <t xml:space="preserve">Ширина губок: не менее 60 мм
Рабочий ход: не менее 50 мм
Наличие наковальни
</t>
  </si>
  <si>
    <t>Airtech MVK 2011, Airtech RB 451 или аналог
ВЛС-Инжиниринг VLSin-20/20 или аналог</t>
  </si>
  <si>
    <t>Зубр МАСТЕР или аналог</t>
  </si>
  <si>
    <t>Пластик система 23.C29   или аналог</t>
  </si>
  <si>
    <t>Size - L-W-H cm (35х32х90)
Extra details - for bottles of 19 liters: cold and hot water</t>
  </si>
  <si>
    <t>Процессор: Intel Core i5
Диагональ экрана: не менее 15"
Установленные программы: Microsoft Office (Word, Exсel, Power Point) и Adobe Reader или аналог</t>
  </si>
  <si>
    <t>Size - 54х42х77 cm
Extra details - 4 ножки, без подлокотников</t>
  </si>
  <si>
    <t>Количество в наборе: 131 шт</t>
  </si>
  <si>
    <t>Специализированные</t>
  </si>
  <si>
    <t xml:space="preserve">Цанга </t>
  </si>
  <si>
    <t>Специализированная</t>
  </si>
  <si>
    <t>VAC-RIC LT 12 или аналог</t>
  </si>
  <si>
    <t>RIA 1/2" или аналог</t>
  </si>
  <si>
    <t>Специализированный</t>
  </si>
  <si>
    <t>Рабочая температура: 110 С
Фасовка: 411 г</t>
  </si>
  <si>
    <t>Bosch 2609256943 или аналог</t>
  </si>
  <si>
    <t>Bosch HM-RIFF 2608661692 или аналог</t>
  </si>
  <si>
    <t>Bosch 2.608.600.221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</si>
</sst>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#,##0.00&quot;р.&quot;;\-#,##0.00&quot;р.&quot;"/>
    <numFmt numFmtId="166" formatCode="[$-419]General"/>
    <numFmt numFmtId="167" formatCode="#,##0.00&quot; &quot;[$руб.-419];[Red]&quot;-&quot;#,##0.00&quot; &quot;[$руб.-419]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5" fillId="0" borderId="0"/>
    <xf numFmtId="166" fontId="16" fillId="0" borderId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7" fontId="19" fillId="0" borderId="0" applyBorder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Border="0" applyProtection="0"/>
    <xf numFmtId="0" fontId="20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0" fillId="2" borderId="8" xfId="0" applyFill="1" applyBorder="1"/>
    <xf numFmtId="0" fontId="2" fillId="0" borderId="0" xfId="0" applyFont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8" xfId="0" applyFont="1" applyFill="1" applyBorder="1"/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6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22">
    <cellStyle name="Excel Built-in Hyperlink" xfId="2" xr:uid="{00000000-0005-0000-0000-000000000000}"/>
    <cellStyle name="Excel Built-in Normal" xfId="3" xr:uid="{00000000-0005-0000-0000-000001000000}"/>
    <cellStyle name="Heading" xfId="4" xr:uid="{00000000-0005-0000-0000-000002000000}"/>
    <cellStyle name="Heading1" xfId="5" xr:uid="{00000000-0005-0000-0000-000003000000}"/>
    <cellStyle name="Result" xfId="6" xr:uid="{00000000-0005-0000-0000-000004000000}"/>
    <cellStyle name="Result2" xfId="7" xr:uid="{00000000-0005-0000-0000-000005000000}"/>
    <cellStyle name="Гиперссылка 2" xfId="11" xr:uid="{00000000-0005-0000-0000-000006000000}"/>
    <cellStyle name="Денежный 2" xfId="8" xr:uid="{00000000-0005-0000-0000-000007000000}"/>
    <cellStyle name="Денежный 2 2" xfId="9" xr:uid="{00000000-0005-0000-0000-000008000000}"/>
    <cellStyle name="Денежный 2 2 2" xfId="13" xr:uid="{00000000-0005-0000-0000-000009000000}"/>
    <cellStyle name="Денежный 2 2 2 2" xfId="19" xr:uid="{0A89C10F-2DF8-4134-BCD0-CBB81EDC9AE2}"/>
    <cellStyle name="Денежный 2 2 3" xfId="15" xr:uid="{3A5A2E2C-9A95-4C9A-BBAC-2AF93B3DC2A0}"/>
    <cellStyle name="Денежный 2 2 3 2" xfId="21" xr:uid="{110BF56F-6825-4D7C-821C-04BDEC96778C}"/>
    <cellStyle name="Денежный 2 2 4" xfId="17" xr:uid="{F6F84DAF-CF2D-4B04-AB12-8BDA2A5FD3A3}"/>
    <cellStyle name="Денежный 2 3" xfId="12" xr:uid="{00000000-0005-0000-0000-00000A000000}"/>
    <cellStyle name="Денежный 2 3 2" xfId="18" xr:uid="{4C6809AC-2201-4144-A898-D6D88AB3ACC2}"/>
    <cellStyle name="Денежный 2 4" xfId="14" xr:uid="{6152C511-DAC4-4BA2-BE2C-D125E472CD81}"/>
    <cellStyle name="Денежный 2 4 2" xfId="20" xr:uid="{C594732E-2881-4F1B-840B-83E32BB72FE7}"/>
    <cellStyle name="Денежный 2 5" xfId="16" xr:uid="{024DE03A-F72B-4A46-9312-BC84CE67B1B3}"/>
    <cellStyle name="Обычный" xfId="0" builtinId="0"/>
    <cellStyle name="Обычный 2" xfId="1" xr:uid="{00000000-0005-0000-0000-00000C000000}"/>
    <cellStyle name="Обычный 2 3" xfId="10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6"/>
  <sheetViews>
    <sheetView tabSelected="1" topLeftCell="B1" zoomScale="90" zoomScaleNormal="90" zoomScalePageLayoutView="115" workbookViewId="0">
      <selection activeCell="E156" sqref="E156"/>
    </sheetView>
  </sheetViews>
  <sheetFormatPr defaultColWidth="9.1796875" defaultRowHeight="13" x14ac:dyDescent="0.35"/>
  <cols>
    <col min="1" max="1" width="4.54296875" style="1" hidden="1" customWidth="1"/>
    <col min="2" max="2" width="4.453125" style="1" customWidth="1"/>
    <col min="3" max="3" width="41.453125" style="1" customWidth="1"/>
    <col min="4" max="4" width="36.81640625" style="1" customWidth="1"/>
    <col min="5" max="5" width="37.54296875" style="1" customWidth="1"/>
    <col min="6" max="6" width="12.54296875" style="1" customWidth="1"/>
    <col min="7" max="7" width="12.54296875" style="2" customWidth="1"/>
    <col min="8" max="8" width="12.54296875" style="20" customWidth="1"/>
    <col min="9" max="9" width="26.453125" style="1" customWidth="1"/>
    <col min="10" max="10" width="4.54296875" style="1" customWidth="1"/>
    <col min="11" max="16384" width="9.1796875" style="1"/>
  </cols>
  <sheetData>
    <row r="1" spans="1:10" ht="14" thickTop="1" thickBot="1" x14ac:dyDescent="0.4">
      <c r="A1" s="6"/>
      <c r="B1" s="6"/>
      <c r="C1" s="6"/>
      <c r="D1" s="6"/>
      <c r="E1" s="6"/>
      <c r="F1" s="6"/>
      <c r="G1" s="7"/>
      <c r="H1" s="22"/>
      <c r="I1" s="6"/>
      <c r="J1" s="6"/>
    </row>
    <row r="2" spans="1:10" ht="16" thickTop="1" thickBot="1" x14ac:dyDescent="0.4">
      <c r="A2" s="6"/>
      <c r="B2" s="103" t="s">
        <v>109</v>
      </c>
      <c r="C2" s="104"/>
      <c r="D2" s="103" t="s">
        <v>447</v>
      </c>
      <c r="E2" s="105"/>
      <c r="F2" s="105"/>
      <c r="G2" s="105"/>
      <c r="H2" s="105"/>
      <c r="I2" s="104"/>
      <c r="J2" s="6"/>
    </row>
    <row r="3" spans="1:10" ht="16" thickTop="1" thickBot="1" x14ac:dyDescent="0.4">
      <c r="A3" s="6"/>
      <c r="B3" s="99" t="s">
        <v>110</v>
      </c>
      <c r="C3" s="100"/>
      <c r="D3" s="99"/>
      <c r="E3" s="101"/>
      <c r="F3" s="101"/>
      <c r="G3" s="101"/>
      <c r="H3" s="101"/>
      <c r="I3" s="100"/>
      <c r="J3" s="6"/>
    </row>
    <row r="4" spans="1:10" ht="16" thickTop="1" thickBot="1" x14ac:dyDescent="0.4">
      <c r="A4" s="6"/>
      <c r="B4" s="99" t="s">
        <v>111</v>
      </c>
      <c r="C4" s="100"/>
      <c r="D4" s="99"/>
      <c r="E4" s="101"/>
      <c r="F4" s="101"/>
      <c r="G4" s="101"/>
      <c r="H4" s="101"/>
      <c r="I4" s="100"/>
      <c r="J4" s="6"/>
    </row>
    <row r="5" spans="1:10" ht="16" thickTop="1" thickBot="1" x14ac:dyDescent="0.4">
      <c r="A5" s="6"/>
      <c r="B5" s="99" t="s">
        <v>118</v>
      </c>
      <c r="C5" s="100"/>
      <c r="D5" s="99" t="s">
        <v>145</v>
      </c>
      <c r="E5" s="101"/>
      <c r="F5" s="101"/>
      <c r="G5" s="101"/>
      <c r="H5" s="101"/>
      <c r="I5" s="100"/>
      <c r="J5" s="6"/>
    </row>
    <row r="6" spans="1:10" ht="16" thickTop="1" thickBot="1" x14ac:dyDescent="0.4">
      <c r="A6" s="6"/>
      <c r="B6" s="99" t="s">
        <v>112</v>
      </c>
      <c r="C6" s="100"/>
      <c r="D6" s="99"/>
      <c r="E6" s="101"/>
      <c r="F6" s="101"/>
      <c r="G6" s="101"/>
      <c r="H6" s="101"/>
      <c r="I6" s="100"/>
      <c r="J6" s="6"/>
    </row>
    <row r="7" spans="1:10" ht="16" thickTop="1" thickBot="1" x14ac:dyDescent="0.4">
      <c r="A7" s="6"/>
      <c r="B7" s="99" t="s">
        <v>113</v>
      </c>
      <c r="C7" s="100"/>
      <c r="D7" s="99"/>
      <c r="E7" s="101"/>
      <c r="F7" s="101"/>
      <c r="G7" s="101"/>
      <c r="H7" s="101"/>
      <c r="I7" s="100"/>
      <c r="J7" s="6"/>
    </row>
    <row r="8" spans="1:10" ht="16" thickTop="1" thickBot="1" x14ac:dyDescent="0.4">
      <c r="A8" s="6"/>
      <c r="B8" s="99" t="s">
        <v>114</v>
      </c>
      <c r="C8" s="100"/>
      <c r="D8" s="99"/>
      <c r="E8" s="106"/>
      <c r="F8" s="106"/>
      <c r="G8" s="106"/>
      <c r="H8" s="106"/>
      <c r="I8" s="107"/>
      <c r="J8" s="6"/>
    </row>
    <row r="9" spans="1:10" ht="16" thickTop="1" thickBot="1" x14ac:dyDescent="0.4">
      <c r="A9" s="6"/>
      <c r="B9" s="99" t="s">
        <v>116</v>
      </c>
      <c r="C9" s="100"/>
      <c r="D9" s="108"/>
      <c r="E9" s="106"/>
      <c r="F9" s="106"/>
      <c r="G9" s="106"/>
      <c r="H9" s="106"/>
      <c r="I9" s="107"/>
      <c r="J9" s="6"/>
    </row>
    <row r="10" spans="1:10" ht="16" thickTop="1" thickBot="1" x14ac:dyDescent="0.4">
      <c r="A10" s="6"/>
      <c r="B10" s="99" t="s">
        <v>117</v>
      </c>
      <c r="C10" s="100"/>
      <c r="D10" s="99"/>
      <c r="E10" s="101"/>
      <c r="F10" s="101"/>
      <c r="G10" s="101"/>
      <c r="H10" s="101"/>
      <c r="I10" s="100"/>
      <c r="J10" s="6"/>
    </row>
    <row r="11" spans="1:10" ht="16" thickTop="1" thickBot="1" x14ac:dyDescent="0.4">
      <c r="A11" s="6"/>
      <c r="B11" s="99" t="s">
        <v>115</v>
      </c>
      <c r="C11" s="100"/>
      <c r="D11" s="99" t="s">
        <v>269</v>
      </c>
      <c r="E11" s="101"/>
      <c r="F11" s="101"/>
      <c r="G11" s="101"/>
      <c r="H11" s="101"/>
      <c r="I11" s="100"/>
      <c r="J11" s="6"/>
    </row>
    <row r="12" spans="1:10" ht="16" thickTop="1" thickBot="1" x14ac:dyDescent="0.4">
      <c r="A12" s="6"/>
      <c r="B12" s="99" t="s">
        <v>119</v>
      </c>
      <c r="C12" s="100"/>
      <c r="D12" s="99">
        <v>5</v>
      </c>
      <c r="E12" s="101"/>
      <c r="F12" s="101"/>
      <c r="G12" s="101"/>
      <c r="H12" s="101"/>
      <c r="I12" s="100"/>
      <c r="J12" s="6"/>
    </row>
    <row r="13" spans="1:10" ht="16" thickTop="1" thickBot="1" x14ac:dyDescent="0.4">
      <c r="A13" s="6"/>
      <c r="B13" s="99" t="s">
        <v>143</v>
      </c>
      <c r="C13" s="100"/>
      <c r="D13" s="102"/>
      <c r="E13" s="101"/>
      <c r="F13" s="101"/>
      <c r="G13" s="101"/>
      <c r="H13" s="101"/>
      <c r="I13" s="100"/>
      <c r="J13" s="6"/>
    </row>
    <row r="14" spans="1:10" ht="14" thickTop="1" thickBot="1" x14ac:dyDescent="0.4">
      <c r="A14" s="6"/>
      <c r="B14" s="3"/>
      <c r="C14" s="4"/>
      <c r="D14" s="4"/>
      <c r="E14" s="4"/>
      <c r="F14" s="3"/>
      <c r="G14" s="5"/>
      <c r="H14" s="23"/>
      <c r="I14" s="6"/>
      <c r="J14" s="6"/>
    </row>
    <row r="15" spans="1:10" ht="14" thickTop="1" thickBot="1" x14ac:dyDescent="0.4">
      <c r="A15" s="6"/>
      <c r="B15" s="30"/>
      <c r="C15" s="10"/>
      <c r="D15" s="10"/>
      <c r="E15" s="10"/>
      <c r="F15" s="31"/>
      <c r="G15" s="11"/>
      <c r="H15" s="24"/>
      <c r="I15" s="12"/>
      <c r="J15" s="6"/>
    </row>
    <row r="16" spans="1:10" ht="14" thickTop="1" thickBot="1" x14ac:dyDescent="0.4">
      <c r="A16" s="6"/>
      <c r="B16" s="30"/>
      <c r="C16" s="10"/>
      <c r="D16" s="10"/>
      <c r="E16" s="10"/>
      <c r="F16" s="31"/>
      <c r="G16" s="11"/>
      <c r="H16" s="24"/>
      <c r="I16" s="12"/>
      <c r="J16" s="6"/>
    </row>
    <row r="17" spans="1:10" ht="21" thickTop="1" thickBot="1" x14ac:dyDescent="0.4">
      <c r="A17" s="6"/>
      <c r="B17" s="92" t="s">
        <v>256</v>
      </c>
      <c r="C17" s="93"/>
      <c r="D17" s="93"/>
      <c r="E17" s="93"/>
      <c r="F17" s="93"/>
      <c r="G17" s="93"/>
      <c r="H17" s="93"/>
      <c r="I17" s="94"/>
      <c r="J17" s="6"/>
    </row>
    <row r="18" spans="1:10" ht="14" thickTop="1" thickBot="1" x14ac:dyDescent="0.4">
      <c r="A18" s="6"/>
      <c r="B18" s="76" t="s">
        <v>251</v>
      </c>
      <c r="C18" s="77"/>
      <c r="D18" s="77"/>
      <c r="E18" s="77"/>
      <c r="F18" s="77"/>
      <c r="G18" s="78"/>
      <c r="H18" s="76" t="s">
        <v>282</v>
      </c>
      <c r="I18" s="78"/>
      <c r="J18" s="6"/>
    </row>
    <row r="19" spans="1:10" ht="27" thickTop="1" thickBot="1" x14ac:dyDescent="0.4">
      <c r="A19" s="6"/>
      <c r="B19" s="8" t="s">
        <v>0</v>
      </c>
      <c r="C19" s="8" t="s">
        <v>123</v>
      </c>
      <c r="D19" s="8"/>
      <c r="E19" s="8" t="s">
        <v>124</v>
      </c>
      <c r="F19" s="8" t="s">
        <v>125</v>
      </c>
      <c r="G19" s="8" t="s">
        <v>127</v>
      </c>
      <c r="H19" s="9" t="s">
        <v>249</v>
      </c>
      <c r="I19" s="9" t="s">
        <v>250</v>
      </c>
      <c r="J19" s="6"/>
    </row>
    <row r="20" spans="1:10" s="66" customFormat="1" ht="79" thickTop="1" thickBot="1" x14ac:dyDescent="0.4">
      <c r="A20" s="53"/>
      <c r="B20" s="65">
        <f t="shared" ref="B20:B34" si="0">ROW(A1)</f>
        <v>1</v>
      </c>
      <c r="C20" s="64" t="s">
        <v>103</v>
      </c>
      <c r="D20" s="64" t="s">
        <v>457</v>
      </c>
      <c r="E20" s="64" t="s">
        <v>149</v>
      </c>
      <c r="F20" s="46" t="s">
        <v>2</v>
      </c>
      <c r="G20" s="46">
        <v>1</v>
      </c>
      <c r="H20" s="65">
        <f>G20*$D$12</f>
        <v>5</v>
      </c>
      <c r="I20" s="49"/>
      <c r="J20" s="6"/>
    </row>
    <row r="21" spans="1:10" s="66" customFormat="1" ht="14" thickTop="1" thickBot="1" x14ac:dyDescent="0.4">
      <c r="A21" s="53"/>
      <c r="B21" s="65">
        <f t="shared" si="0"/>
        <v>2</v>
      </c>
      <c r="C21" s="64" t="s">
        <v>148</v>
      </c>
      <c r="D21" s="64" t="s">
        <v>295</v>
      </c>
      <c r="E21" s="64" t="s">
        <v>150</v>
      </c>
      <c r="F21" s="46" t="s">
        <v>2</v>
      </c>
      <c r="G21" s="46">
        <v>1</v>
      </c>
      <c r="H21" s="65">
        <f>G21*$D$12</f>
        <v>5</v>
      </c>
      <c r="I21" s="49"/>
      <c r="J21" s="6"/>
    </row>
    <row r="22" spans="1:10" s="66" customFormat="1" ht="14" thickTop="1" thickBot="1" x14ac:dyDescent="0.4">
      <c r="A22" s="53"/>
      <c r="B22" s="65">
        <f t="shared" si="0"/>
        <v>3</v>
      </c>
      <c r="C22" s="64" t="s">
        <v>21</v>
      </c>
      <c r="D22" s="64" t="s">
        <v>296</v>
      </c>
      <c r="E22" s="64" t="s">
        <v>151</v>
      </c>
      <c r="F22" s="46" t="s">
        <v>2</v>
      </c>
      <c r="G22" s="46">
        <v>1</v>
      </c>
      <c r="H22" s="65">
        <f>G22*$D$12</f>
        <v>5</v>
      </c>
      <c r="I22" s="49"/>
      <c r="J22" s="6"/>
    </row>
    <row r="23" spans="1:10" s="66" customFormat="1" ht="27" thickTop="1" thickBot="1" x14ac:dyDescent="0.4">
      <c r="A23" s="53"/>
      <c r="B23" s="65">
        <f t="shared" si="0"/>
        <v>4</v>
      </c>
      <c r="C23" s="64" t="s">
        <v>24</v>
      </c>
      <c r="D23" s="64" t="s">
        <v>297</v>
      </c>
      <c r="E23" s="64" t="s">
        <v>152</v>
      </c>
      <c r="F23" s="46" t="s">
        <v>2</v>
      </c>
      <c r="G23" s="46">
        <v>1</v>
      </c>
      <c r="H23" s="65">
        <f>G23*$D$12</f>
        <v>5</v>
      </c>
      <c r="I23" s="49"/>
      <c r="J23" s="6"/>
    </row>
    <row r="24" spans="1:10" s="66" customFormat="1" ht="27" thickTop="1" thickBot="1" x14ac:dyDescent="0.4">
      <c r="A24" s="53"/>
      <c r="B24" s="65">
        <f t="shared" si="0"/>
        <v>5</v>
      </c>
      <c r="C24" s="64" t="s">
        <v>25</v>
      </c>
      <c r="D24" s="64" t="s">
        <v>298</v>
      </c>
      <c r="E24" s="64" t="s">
        <v>299</v>
      </c>
      <c r="F24" s="46" t="s">
        <v>2</v>
      </c>
      <c r="G24" s="46">
        <v>1</v>
      </c>
      <c r="H24" s="65">
        <f>G24*$D$12</f>
        <v>5</v>
      </c>
      <c r="I24" s="49"/>
      <c r="J24" s="6"/>
    </row>
    <row r="25" spans="1:10" s="66" customFormat="1" ht="27" thickTop="1" thickBot="1" x14ac:dyDescent="0.4">
      <c r="A25" s="53"/>
      <c r="B25" s="65">
        <f t="shared" si="0"/>
        <v>6</v>
      </c>
      <c r="C25" s="64" t="s">
        <v>31</v>
      </c>
      <c r="D25" s="64" t="s">
        <v>300</v>
      </c>
      <c r="E25" s="64" t="s">
        <v>153</v>
      </c>
      <c r="F25" s="46" t="s">
        <v>2</v>
      </c>
      <c r="G25" s="46">
        <v>1</v>
      </c>
      <c r="H25" s="65">
        <f>G25*$D$12</f>
        <v>5</v>
      </c>
      <c r="I25" s="49"/>
      <c r="J25" s="6"/>
    </row>
    <row r="26" spans="1:10" s="66" customFormat="1" ht="27" thickTop="1" thickBot="1" x14ac:dyDescent="0.4">
      <c r="A26" s="53"/>
      <c r="B26" s="65">
        <f t="shared" si="0"/>
        <v>7</v>
      </c>
      <c r="C26" s="64" t="s">
        <v>32</v>
      </c>
      <c r="D26" s="64" t="s">
        <v>301</v>
      </c>
      <c r="E26" s="64" t="s">
        <v>154</v>
      </c>
      <c r="F26" s="46" t="s">
        <v>2</v>
      </c>
      <c r="G26" s="46">
        <v>1</v>
      </c>
      <c r="H26" s="65">
        <f>G26*$D$12</f>
        <v>5</v>
      </c>
      <c r="I26" s="49"/>
      <c r="J26" s="6"/>
    </row>
    <row r="27" spans="1:10" s="66" customFormat="1" ht="27" thickTop="1" thickBot="1" x14ac:dyDescent="0.4">
      <c r="A27" s="53"/>
      <c r="B27" s="46">
        <f t="shared" si="0"/>
        <v>8</v>
      </c>
      <c r="C27" s="64" t="s">
        <v>155</v>
      </c>
      <c r="D27" s="64" t="s">
        <v>303</v>
      </c>
      <c r="E27" s="64" t="s">
        <v>304</v>
      </c>
      <c r="F27" s="46" t="s">
        <v>2</v>
      </c>
      <c r="G27" s="46">
        <v>4</v>
      </c>
      <c r="H27" s="46">
        <f>G27*$D$12</f>
        <v>20</v>
      </c>
      <c r="I27" s="46"/>
      <c r="J27" s="6"/>
    </row>
    <row r="28" spans="1:10" s="66" customFormat="1" ht="27" thickTop="1" thickBot="1" x14ac:dyDescent="0.4">
      <c r="A28" s="53"/>
      <c r="B28" s="46">
        <f t="shared" si="0"/>
        <v>9</v>
      </c>
      <c r="C28" s="64" t="s">
        <v>248</v>
      </c>
      <c r="D28" s="64" t="s">
        <v>305</v>
      </c>
      <c r="E28" s="64" t="s">
        <v>306</v>
      </c>
      <c r="F28" s="46" t="s">
        <v>2</v>
      </c>
      <c r="G28" s="46">
        <v>2</v>
      </c>
      <c r="H28" s="46">
        <v>10</v>
      </c>
      <c r="I28" s="46"/>
      <c r="J28" s="6"/>
    </row>
    <row r="29" spans="1:10" s="66" customFormat="1" ht="27" thickTop="1" thickBot="1" x14ac:dyDescent="0.4">
      <c r="A29" s="53"/>
      <c r="B29" s="46">
        <f t="shared" si="0"/>
        <v>10</v>
      </c>
      <c r="C29" s="64" t="s">
        <v>248</v>
      </c>
      <c r="D29" s="64" t="s">
        <v>307</v>
      </c>
      <c r="E29" s="64" t="s">
        <v>308</v>
      </c>
      <c r="F29" s="46" t="s">
        <v>2</v>
      </c>
      <c r="G29" s="46">
        <v>1</v>
      </c>
      <c r="H29" s="46">
        <v>5</v>
      </c>
      <c r="I29" s="46"/>
      <c r="J29" s="6"/>
    </row>
    <row r="30" spans="1:10" s="66" customFormat="1" ht="27" thickTop="1" thickBot="1" x14ac:dyDescent="0.4">
      <c r="A30" s="53"/>
      <c r="B30" s="46">
        <f t="shared" si="0"/>
        <v>11</v>
      </c>
      <c r="C30" s="64" t="s">
        <v>313</v>
      </c>
      <c r="D30" s="64" t="s">
        <v>314</v>
      </c>
      <c r="E30" s="64" t="s">
        <v>315</v>
      </c>
      <c r="F30" s="46" t="s">
        <v>2</v>
      </c>
      <c r="G30" s="46">
        <v>3</v>
      </c>
      <c r="H30" s="46">
        <f>G30*$D$12</f>
        <v>15</v>
      </c>
      <c r="I30" s="46"/>
      <c r="J30" s="6"/>
    </row>
    <row r="31" spans="1:10" s="66" customFormat="1" ht="14" thickTop="1" thickBot="1" x14ac:dyDescent="0.4">
      <c r="A31" s="53"/>
      <c r="B31" s="46">
        <f t="shared" si="0"/>
        <v>12</v>
      </c>
      <c r="C31" s="64" t="s">
        <v>83</v>
      </c>
      <c r="D31" s="50" t="s">
        <v>302</v>
      </c>
      <c r="E31" s="50" t="s">
        <v>198</v>
      </c>
      <c r="F31" s="65" t="s">
        <v>2</v>
      </c>
      <c r="G31" s="46">
        <v>3</v>
      </c>
      <c r="H31" s="65">
        <f>G31*$D$12</f>
        <v>15</v>
      </c>
      <c r="I31" s="49"/>
      <c r="J31" s="6"/>
    </row>
    <row r="32" spans="1:10" s="66" customFormat="1" ht="40" thickTop="1" thickBot="1" x14ac:dyDescent="0.4">
      <c r="A32" s="53"/>
      <c r="B32" s="46">
        <f t="shared" si="0"/>
        <v>13</v>
      </c>
      <c r="C32" s="64" t="s">
        <v>309</v>
      </c>
      <c r="D32" s="64" t="s">
        <v>310</v>
      </c>
      <c r="E32" s="64" t="s">
        <v>311</v>
      </c>
      <c r="F32" s="46" t="s">
        <v>2</v>
      </c>
      <c r="G32" s="46">
        <v>1</v>
      </c>
      <c r="H32" s="65">
        <f>G32*$D$12</f>
        <v>5</v>
      </c>
      <c r="I32" s="49"/>
      <c r="J32" s="6"/>
    </row>
    <row r="33" spans="1:10" s="66" customFormat="1" ht="27" thickTop="1" thickBot="1" x14ac:dyDescent="0.4">
      <c r="A33" s="53"/>
      <c r="B33" s="46">
        <f t="shared" si="0"/>
        <v>14</v>
      </c>
      <c r="C33" s="64" t="s">
        <v>266</v>
      </c>
      <c r="D33" s="64" t="s">
        <v>312</v>
      </c>
      <c r="E33" s="64" t="s">
        <v>157</v>
      </c>
      <c r="F33" s="46" t="s">
        <v>2</v>
      </c>
      <c r="G33" s="46">
        <v>1</v>
      </c>
      <c r="H33" s="65">
        <f>G33*$D$12</f>
        <v>5</v>
      </c>
      <c r="I33" s="49"/>
      <c r="J33" s="6"/>
    </row>
    <row r="34" spans="1:10" s="66" customFormat="1" ht="14" thickTop="1" thickBot="1" x14ac:dyDescent="0.4">
      <c r="A34" s="53"/>
      <c r="B34" s="46">
        <f t="shared" si="0"/>
        <v>15</v>
      </c>
      <c r="C34" s="64" t="s">
        <v>23</v>
      </c>
      <c r="D34" s="64"/>
      <c r="E34" s="64"/>
      <c r="F34" s="46" t="s">
        <v>2</v>
      </c>
      <c r="G34" s="46">
        <v>1</v>
      </c>
      <c r="H34" s="65">
        <f>G34*$D$12</f>
        <v>5</v>
      </c>
      <c r="I34" s="49"/>
      <c r="J34" s="6"/>
    </row>
    <row r="35" spans="1:10" ht="14" thickTop="1" thickBot="1" x14ac:dyDescent="0.4">
      <c r="A35" s="6"/>
      <c r="B35" s="76" t="s">
        <v>252</v>
      </c>
      <c r="C35" s="77"/>
      <c r="D35" s="77"/>
      <c r="E35" s="77"/>
      <c r="F35" s="77"/>
      <c r="G35" s="78"/>
      <c r="H35" s="76" t="s">
        <v>281</v>
      </c>
      <c r="I35" s="78"/>
      <c r="J35" s="6"/>
    </row>
    <row r="36" spans="1:10" ht="27" thickTop="1" thickBot="1" x14ac:dyDescent="0.4">
      <c r="A36" s="6"/>
      <c r="B36" s="8" t="s">
        <v>0</v>
      </c>
      <c r="C36" s="8" t="s">
        <v>123</v>
      </c>
      <c r="D36" s="8"/>
      <c r="E36" s="8" t="s">
        <v>124</v>
      </c>
      <c r="F36" s="8" t="s">
        <v>125</v>
      </c>
      <c r="G36" s="8" t="s">
        <v>127</v>
      </c>
      <c r="H36" s="9" t="s">
        <v>249</v>
      </c>
      <c r="I36" s="9" t="s">
        <v>250</v>
      </c>
      <c r="J36" s="6"/>
    </row>
    <row r="37" spans="1:10" s="66" customFormat="1" ht="79" thickTop="1" thickBot="1" x14ac:dyDescent="0.4">
      <c r="A37" s="53"/>
      <c r="B37" s="46">
        <f>ROW(A1)</f>
        <v>1</v>
      </c>
      <c r="C37" s="64" t="s">
        <v>276</v>
      </c>
      <c r="D37" s="64" t="s">
        <v>316</v>
      </c>
      <c r="E37" s="64" t="s">
        <v>277</v>
      </c>
      <c r="F37" s="65" t="s">
        <v>2</v>
      </c>
      <c r="G37" s="65">
        <v>1</v>
      </c>
      <c r="H37" s="65">
        <v>5</v>
      </c>
      <c r="I37" s="53"/>
      <c r="J37" s="6"/>
    </row>
    <row r="38" spans="1:10" s="66" customFormat="1" ht="14" thickTop="1" thickBot="1" x14ac:dyDescent="0.4">
      <c r="A38" s="53"/>
      <c r="B38" s="46">
        <f>ROW(A2)</f>
        <v>2</v>
      </c>
      <c r="C38" s="64" t="s">
        <v>12</v>
      </c>
      <c r="D38" s="64" t="s">
        <v>317</v>
      </c>
      <c r="E38" s="64" t="s">
        <v>169</v>
      </c>
      <c r="F38" s="52" t="s">
        <v>2</v>
      </c>
      <c r="G38" s="52">
        <v>1</v>
      </c>
      <c r="H38" s="65">
        <v>5</v>
      </c>
      <c r="I38" s="53"/>
      <c r="J38" s="6"/>
    </row>
    <row r="39" spans="1:10" s="66" customFormat="1" ht="14" thickTop="1" thickBot="1" x14ac:dyDescent="0.4">
      <c r="A39" s="53"/>
      <c r="B39" s="46">
        <f>ROW(A3)</f>
        <v>3</v>
      </c>
      <c r="C39" s="64" t="s">
        <v>13</v>
      </c>
      <c r="D39" s="64" t="s">
        <v>318</v>
      </c>
      <c r="E39" s="64" t="s">
        <v>218</v>
      </c>
      <c r="F39" s="46" t="s">
        <v>2</v>
      </c>
      <c r="G39" s="46">
        <v>1</v>
      </c>
      <c r="H39" s="65">
        <f>G39*$D$12</f>
        <v>5</v>
      </c>
      <c r="I39" s="47"/>
      <c r="J39" s="6"/>
    </row>
    <row r="40" spans="1:10" ht="14" thickTop="1" thickBot="1" x14ac:dyDescent="0.4">
      <c r="A40" s="6"/>
      <c r="B40" s="76" t="s">
        <v>253</v>
      </c>
      <c r="C40" s="77"/>
      <c r="D40" s="77"/>
      <c r="E40" s="77"/>
      <c r="F40" s="77"/>
      <c r="G40" s="78"/>
      <c r="H40" s="79" t="s">
        <v>279</v>
      </c>
      <c r="I40" s="79"/>
      <c r="J40" s="6"/>
    </row>
    <row r="41" spans="1:10" ht="27" thickTop="1" thickBot="1" x14ac:dyDescent="0.4">
      <c r="A41" s="6"/>
      <c r="B41" s="8" t="s">
        <v>0</v>
      </c>
      <c r="C41" s="8" t="s">
        <v>123</v>
      </c>
      <c r="D41" s="8"/>
      <c r="E41" s="8" t="s">
        <v>124</v>
      </c>
      <c r="F41" s="8" t="s">
        <v>125</v>
      </c>
      <c r="G41" s="8" t="s">
        <v>127</v>
      </c>
      <c r="H41" s="9" t="s">
        <v>249</v>
      </c>
      <c r="I41" s="9" t="s">
        <v>250</v>
      </c>
      <c r="J41" s="6"/>
    </row>
    <row r="42" spans="1:10" s="66" customFormat="1" ht="27" thickTop="1" thickBot="1" x14ac:dyDescent="0.4">
      <c r="A42" s="53"/>
      <c r="B42" s="46">
        <f>ROW(A1)</f>
        <v>1</v>
      </c>
      <c r="C42" s="50" t="s">
        <v>319</v>
      </c>
      <c r="D42" s="50" t="s">
        <v>322</v>
      </c>
      <c r="E42" s="50"/>
      <c r="F42" s="65" t="s">
        <v>2</v>
      </c>
      <c r="G42" s="65">
        <v>1</v>
      </c>
      <c r="H42" s="65">
        <v>5</v>
      </c>
      <c r="I42" s="47"/>
      <c r="J42" s="6"/>
    </row>
    <row r="43" spans="1:10" s="66" customFormat="1" ht="27" thickTop="1" thickBot="1" x14ac:dyDescent="0.4">
      <c r="A43" s="53"/>
      <c r="B43" s="46">
        <f>ROW(A2)</f>
        <v>2</v>
      </c>
      <c r="C43" s="64" t="s">
        <v>320</v>
      </c>
      <c r="D43" s="64" t="s">
        <v>323</v>
      </c>
      <c r="E43" s="64"/>
      <c r="F43" s="65" t="s">
        <v>2</v>
      </c>
      <c r="G43" s="46">
        <v>1</v>
      </c>
      <c r="H43" s="65">
        <v>5</v>
      </c>
      <c r="I43" s="47"/>
      <c r="J43" s="6"/>
    </row>
    <row r="44" spans="1:10" s="66" customFormat="1" ht="27" thickTop="1" thickBot="1" x14ac:dyDescent="0.4">
      <c r="A44" s="53"/>
      <c r="B44" s="46">
        <f>ROW(A3)</f>
        <v>3</v>
      </c>
      <c r="C44" s="64" t="s">
        <v>321</v>
      </c>
      <c r="D44" s="64" t="s">
        <v>324</v>
      </c>
      <c r="E44" s="64"/>
      <c r="F44" s="65" t="s">
        <v>2</v>
      </c>
      <c r="G44" s="46">
        <v>1</v>
      </c>
      <c r="H44" s="65">
        <v>5</v>
      </c>
      <c r="I44" s="47"/>
      <c r="J44" s="6"/>
    </row>
    <row r="45" spans="1:10" ht="14" thickTop="1" thickBot="1" x14ac:dyDescent="0.4">
      <c r="A45" s="6"/>
      <c r="B45" s="76" t="s">
        <v>254</v>
      </c>
      <c r="C45" s="77"/>
      <c r="D45" s="77"/>
      <c r="E45" s="77"/>
      <c r="F45" s="77"/>
      <c r="G45" s="78"/>
      <c r="H45" s="79" t="s">
        <v>265</v>
      </c>
      <c r="I45" s="79"/>
      <c r="J45" s="6"/>
    </row>
    <row r="46" spans="1:10" ht="27" thickTop="1" thickBot="1" x14ac:dyDescent="0.4">
      <c r="A46" s="6"/>
      <c r="B46" s="8" t="s">
        <v>0</v>
      </c>
      <c r="C46" s="8" t="s">
        <v>123</v>
      </c>
      <c r="D46" s="8"/>
      <c r="E46" s="8" t="s">
        <v>124</v>
      </c>
      <c r="F46" s="8" t="s">
        <v>125</v>
      </c>
      <c r="G46" s="8" t="s">
        <v>127</v>
      </c>
      <c r="H46" s="9" t="s">
        <v>249</v>
      </c>
      <c r="I46" s="9" t="s">
        <v>250</v>
      </c>
      <c r="J46" s="6"/>
    </row>
    <row r="47" spans="1:10" s="66" customFormat="1" ht="14" thickTop="1" thickBot="1" x14ac:dyDescent="0.4">
      <c r="A47" s="53"/>
      <c r="B47" s="46">
        <f>ROW(A1)</f>
        <v>1</v>
      </c>
      <c r="C47" s="64" t="s">
        <v>158</v>
      </c>
      <c r="D47" s="64" t="s">
        <v>325</v>
      </c>
      <c r="E47" s="64" t="s">
        <v>159</v>
      </c>
      <c r="F47" s="46" t="s">
        <v>26</v>
      </c>
      <c r="G47" s="46">
        <v>1</v>
      </c>
      <c r="H47" s="65">
        <f>G47*$D$12</f>
        <v>5</v>
      </c>
      <c r="I47" s="47"/>
      <c r="J47" s="6"/>
    </row>
    <row r="48" spans="1:10" ht="14" thickTop="1" thickBot="1" x14ac:dyDescent="0.4">
      <c r="A48" s="6"/>
      <c r="B48" s="76" t="s">
        <v>260</v>
      </c>
      <c r="C48" s="77"/>
      <c r="D48" s="77"/>
      <c r="E48" s="77"/>
      <c r="F48" s="77"/>
      <c r="G48" s="78"/>
      <c r="H48" s="79" t="s">
        <v>280</v>
      </c>
      <c r="I48" s="79"/>
      <c r="J48" s="6"/>
    </row>
    <row r="49" spans="1:10" ht="27" thickTop="1" thickBot="1" x14ac:dyDescent="0.4">
      <c r="A49" s="6"/>
      <c r="B49" s="8" t="s">
        <v>0</v>
      </c>
      <c r="C49" s="8" t="s">
        <v>123</v>
      </c>
      <c r="D49" s="8"/>
      <c r="E49" s="8" t="s">
        <v>124</v>
      </c>
      <c r="F49" s="8" t="s">
        <v>125</v>
      </c>
      <c r="G49" s="8" t="s">
        <v>127</v>
      </c>
      <c r="H49" s="9" t="s">
        <v>249</v>
      </c>
      <c r="I49" s="9" t="s">
        <v>250</v>
      </c>
      <c r="J49" s="6"/>
    </row>
    <row r="50" spans="1:10" s="66" customFormat="1" ht="27" thickTop="1" thickBot="1" x14ac:dyDescent="0.4">
      <c r="A50" s="53"/>
      <c r="B50" s="46">
        <f>ROW(A1)</f>
        <v>1</v>
      </c>
      <c r="C50" s="64" t="s">
        <v>270</v>
      </c>
      <c r="D50" s="55"/>
      <c r="E50" s="55" t="s">
        <v>326</v>
      </c>
      <c r="F50" s="65" t="s">
        <v>2</v>
      </c>
      <c r="G50" s="65">
        <v>2</v>
      </c>
      <c r="H50" s="65">
        <f>G50*$D$12</f>
        <v>10</v>
      </c>
      <c r="I50" s="53"/>
      <c r="J50" s="6"/>
    </row>
    <row r="51" spans="1:10" s="66" customFormat="1" ht="14" thickTop="1" thickBot="1" x14ac:dyDescent="0.4">
      <c r="A51" s="53"/>
      <c r="B51" s="46">
        <f>ROW(A2)</f>
        <v>2</v>
      </c>
      <c r="C51" s="64" t="s">
        <v>22</v>
      </c>
      <c r="D51" s="64" t="s">
        <v>327</v>
      </c>
      <c r="E51" s="64" t="s">
        <v>217</v>
      </c>
      <c r="F51" s="65" t="s">
        <v>2</v>
      </c>
      <c r="G51" s="46">
        <v>1</v>
      </c>
      <c r="H51" s="65">
        <f>G51*$D$12</f>
        <v>5</v>
      </c>
      <c r="I51" s="47"/>
      <c r="J51" s="6"/>
    </row>
    <row r="52" spans="1:10" s="66" customFormat="1" ht="27" thickTop="1" thickBot="1" x14ac:dyDescent="0.4">
      <c r="A52" s="53"/>
      <c r="B52" s="46">
        <f>ROW(A3)</f>
        <v>3</v>
      </c>
      <c r="C52" s="64" t="s">
        <v>271</v>
      </c>
      <c r="D52" s="64"/>
      <c r="E52" s="64" t="s">
        <v>329</v>
      </c>
      <c r="F52" s="65" t="s">
        <v>2</v>
      </c>
      <c r="G52" s="46">
        <v>2</v>
      </c>
      <c r="H52" s="65">
        <f>G52*$D$12</f>
        <v>10</v>
      </c>
      <c r="I52" s="53"/>
      <c r="J52" s="6"/>
    </row>
    <row r="53" spans="1:10" s="66" customFormat="1" ht="27" thickTop="1" thickBot="1" x14ac:dyDescent="0.4">
      <c r="A53" s="53"/>
      <c r="B53" s="46">
        <f>ROW(A4)</f>
        <v>4</v>
      </c>
      <c r="C53" s="64" t="s">
        <v>49</v>
      </c>
      <c r="D53" s="64"/>
      <c r="E53" s="64" t="s">
        <v>162</v>
      </c>
      <c r="F53" s="65" t="s">
        <v>2</v>
      </c>
      <c r="G53" s="46">
        <v>1</v>
      </c>
      <c r="H53" s="65">
        <f>G53*$D$12</f>
        <v>5</v>
      </c>
      <c r="I53" s="47"/>
      <c r="J53" s="6"/>
    </row>
    <row r="54" spans="1:10" s="66" customFormat="1" ht="27" thickTop="1" thickBot="1" x14ac:dyDescent="0.4">
      <c r="A54" s="53"/>
      <c r="B54" s="46">
        <f>ROW(A5)</f>
        <v>5</v>
      </c>
      <c r="C54" s="64" t="s">
        <v>50</v>
      </c>
      <c r="D54" s="64" t="s">
        <v>328</v>
      </c>
      <c r="E54" s="64" t="s">
        <v>161</v>
      </c>
      <c r="F54" s="65" t="s">
        <v>2</v>
      </c>
      <c r="G54" s="46">
        <v>1</v>
      </c>
      <c r="H54" s="65">
        <f>G54*$D$12</f>
        <v>5</v>
      </c>
      <c r="I54" s="47"/>
      <c r="J54" s="6"/>
    </row>
    <row r="55" spans="1:10" ht="14" thickTop="1" thickBot="1" x14ac:dyDescent="0.4">
      <c r="A55" s="6"/>
      <c r="B55" s="76" t="s">
        <v>255</v>
      </c>
      <c r="C55" s="77"/>
      <c r="D55" s="77"/>
      <c r="E55" s="77"/>
      <c r="F55" s="77"/>
      <c r="G55" s="78"/>
      <c r="H55" s="79" t="s">
        <v>283</v>
      </c>
      <c r="I55" s="79"/>
      <c r="J55" s="6"/>
    </row>
    <row r="56" spans="1:10" ht="27" thickTop="1" thickBot="1" x14ac:dyDescent="0.4">
      <c r="A56" s="6"/>
      <c r="B56" s="8" t="s">
        <v>0</v>
      </c>
      <c r="C56" s="8" t="s">
        <v>123</v>
      </c>
      <c r="D56" s="8"/>
      <c r="E56" s="8" t="s">
        <v>124</v>
      </c>
      <c r="F56" s="8" t="s">
        <v>125</v>
      </c>
      <c r="G56" s="8" t="s">
        <v>127</v>
      </c>
      <c r="H56" s="9" t="s">
        <v>249</v>
      </c>
      <c r="I56" s="9" t="s">
        <v>250</v>
      </c>
      <c r="J56" s="6"/>
    </row>
    <row r="57" spans="1:10" s="66" customFormat="1" ht="27" thickTop="1" thickBot="1" x14ac:dyDescent="0.4">
      <c r="A57" s="53"/>
      <c r="B57" s="46">
        <f t="shared" ref="B57:B62" si="1">ROW(A1)</f>
        <v>1</v>
      </c>
      <c r="C57" s="64" t="s">
        <v>14</v>
      </c>
      <c r="D57" s="64" t="s">
        <v>330</v>
      </c>
      <c r="E57" s="64" t="s">
        <v>163</v>
      </c>
      <c r="F57" s="46" t="s">
        <v>2</v>
      </c>
      <c r="G57" s="46">
        <v>2</v>
      </c>
      <c r="H57" s="65">
        <f>G57*$D$12</f>
        <v>10</v>
      </c>
      <c r="I57" s="65"/>
      <c r="J57" s="6"/>
    </row>
    <row r="58" spans="1:10" s="66" customFormat="1" ht="27" thickTop="1" thickBot="1" x14ac:dyDescent="0.4">
      <c r="A58" s="53"/>
      <c r="B58" s="46">
        <f t="shared" si="1"/>
        <v>2</v>
      </c>
      <c r="C58" s="64" t="s">
        <v>247</v>
      </c>
      <c r="D58" s="64" t="s">
        <v>331</v>
      </c>
      <c r="E58" s="64" t="s">
        <v>164</v>
      </c>
      <c r="F58" s="46" t="s">
        <v>2</v>
      </c>
      <c r="G58" s="46">
        <v>2</v>
      </c>
      <c r="H58" s="65">
        <f>G58*$D$12</f>
        <v>10</v>
      </c>
      <c r="I58" s="65"/>
      <c r="J58" s="6"/>
    </row>
    <row r="59" spans="1:10" s="66" customFormat="1" ht="27" thickTop="1" thickBot="1" x14ac:dyDescent="0.4">
      <c r="A59" s="53"/>
      <c r="B59" s="46">
        <f t="shared" si="1"/>
        <v>3</v>
      </c>
      <c r="C59" s="64" t="s">
        <v>104</v>
      </c>
      <c r="D59" s="64" t="s">
        <v>332</v>
      </c>
      <c r="E59" s="64" t="s">
        <v>166</v>
      </c>
      <c r="F59" s="46" t="s">
        <v>2</v>
      </c>
      <c r="G59" s="46">
        <v>2</v>
      </c>
      <c r="H59" s="65">
        <f>G59*$D$12</f>
        <v>10</v>
      </c>
      <c r="I59" s="65"/>
      <c r="J59" s="6"/>
    </row>
    <row r="60" spans="1:10" s="66" customFormat="1" ht="27" thickTop="1" thickBot="1" x14ac:dyDescent="0.4">
      <c r="A60" s="53"/>
      <c r="B60" s="46">
        <f t="shared" si="1"/>
        <v>4</v>
      </c>
      <c r="C60" s="50" t="s">
        <v>105</v>
      </c>
      <c r="D60" s="50" t="s">
        <v>333</v>
      </c>
      <c r="E60" s="50" t="s">
        <v>165</v>
      </c>
      <c r="F60" s="65" t="s">
        <v>15</v>
      </c>
      <c r="G60" s="65">
        <v>1</v>
      </c>
      <c r="H60" s="65">
        <f>G60*$D$12</f>
        <v>5</v>
      </c>
      <c r="I60" s="65"/>
      <c r="J60" s="6"/>
    </row>
    <row r="61" spans="1:10" s="66" customFormat="1" ht="27" thickTop="1" thickBot="1" x14ac:dyDescent="0.4">
      <c r="A61" s="53"/>
      <c r="B61" s="46">
        <f t="shared" si="1"/>
        <v>5</v>
      </c>
      <c r="C61" s="64" t="s">
        <v>20</v>
      </c>
      <c r="D61" s="64" t="s">
        <v>334</v>
      </c>
      <c r="E61" s="64" t="s">
        <v>167</v>
      </c>
      <c r="F61" s="46" t="s">
        <v>126</v>
      </c>
      <c r="G61" s="46">
        <v>2</v>
      </c>
      <c r="H61" s="65">
        <f>G61*$D$12</f>
        <v>10</v>
      </c>
      <c r="I61" s="65"/>
      <c r="J61" s="6"/>
    </row>
    <row r="62" spans="1:10" s="66" customFormat="1" ht="40" thickTop="1" thickBot="1" x14ac:dyDescent="0.4">
      <c r="A62" s="53"/>
      <c r="B62" s="46">
        <f t="shared" si="1"/>
        <v>6</v>
      </c>
      <c r="C62" s="64" t="s">
        <v>16</v>
      </c>
      <c r="D62" s="64" t="s">
        <v>335</v>
      </c>
      <c r="E62" s="64" t="s">
        <v>168</v>
      </c>
      <c r="F62" s="46" t="s">
        <v>2</v>
      </c>
      <c r="G62" s="46">
        <v>2</v>
      </c>
      <c r="H62" s="65">
        <f>G62*$D$12</f>
        <v>10</v>
      </c>
      <c r="I62" s="65"/>
      <c r="J62" s="6"/>
    </row>
    <row r="63" spans="1:10" ht="14" thickTop="1" thickBot="1" x14ac:dyDescent="0.4">
      <c r="A63" s="6"/>
      <c r="B63" s="79" t="s">
        <v>120</v>
      </c>
      <c r="C63" s="79"/>
      <c r="D63" s="79"/>
      <c r="E63" s="79"/>
      <c r="F63" s="79"/>
      <c r="G63" s="79"/>
      <c r="H63" s="79"/>
      <c r="I63" s="79"/>
      <c r="J63" s="6"/>
    </row>
    <row r="64" spans="1:10" ht="14" thickTop="1" thickBot="1" x14ac:dyDescent="0.4">
      <c r="A64" s="6"/>
      <c r="B64" s="8" t="s">
        <v>0</v>
      </c>
      <c r="C64" s="80" t="s">
        <v>135</v>
      </c>
      <c r="D64" s="81"/>
      <c r="E64" s="81"/>
      <c r="F64" s="81"/>
      <c r="G64" s="82"/>
      <c r="H64" s="74" t="s">
        <v>128</v>
      </c>
      <c r="I64" s="75"/>
      <c r="J64" s="6"/>
    </row>
    <row r="65" spans="1:10" ht="14" thickTop="1" thickBot="1" x14ac:dyDescent="0.4">
      <c r="A65" s="6"/>
      <c r="B65" s="8">
        <f>ROW(A1)</f>
        <v>1</v>
      </c>
      <c r="C65" s="83" t="s">
        <v>181</v>
      </c>
      <c r="D65" s="84"/>
      <c r="E65" s="84"/>
      <c r="F65" s="84"/>
      <c r="G65" s="85"/>
      <c r="H65" s="86"/>
      <c r="I65" s="87"/>
      <c r="J65" s="6"/>
    </row>
    <row r="66" spans="1:10" ht="14" thickTop="1" thickBot="1" x14ac:dyDescent="0.4">
      <c r="A66" s="6"/>
      <c r="B66" s="8">
        <f>ROW(A2)</f>
        <v>2</v>
      </c>
      <c r="C66" s="83" t="s">
        <v>160</v>
      </c>
      <c r="D66" s="84"/>
      <c r="E66" s="84"/>
      <c r="F66" s="84"/>
      <c r="G66" s="85"/>
      <c r="H66" s="86" t="s">
        <v>17</v>
      </c>
      <c r="I66" s="87"/>
      <c r="J66" s="6"/>
    </row>
    <row r="67" spans="1:10" ht="14" thickTop="1" thickBot="1" x14ac:dyDescent="0.4">
      <c r="A67" s="6"/>
      <c r="B67" s="89"/>
      <c r="C67" s="90"/>
      <c r="D67" s="90"/>
      <c r="E67" s="90"/>
      <c r="F67" s="90"/>
      <c r="G67" s="90"/>
      <c r="H67" s="90"/>
      <c r="I67" s="91"/>
      <c r="J67" s="6"/>
    </row>
    <row r="68" spans="1:10" ht="14" thickTop="1" thickBot="1" x14ac:dyDescent="0.4">
      <c r="A68" s="6"/>
      <c r="B68" s="35"/>
      <c r="C68" s="24"/>
      <c r="D68" s="24"/>
      <c r="E68" s="24"/>
      <c r="F68" s="24"/>
      <c r="G68" s="24"/>
      <c r="H68" s="24"/>
      <c r="I68" s="36"/>
      <c r="J68" s="6"/>
    </row>
    <row r="69" spans="1:10" ht="14" thickTop="1" thickBot="1" x14ac:dyDescent="0.4">
      <c r="A69" s="6"/>
      <c r="B69" s="35"/>
      <c r="C69" s="24"/>
      <c r="D69" s="24"/>
      <c r="E69" s="24"/>
      <c r="F69" s="24"/>
      <c r="G69" s="24"/>
      <c r="H69" s="24"/>
      <c r="I69" s="36"/>
      <c r="J69" s="6"/>
    </row>
    <row r="70" spans="1:10" ht="21" thickTop="1" thickBot="1" x14ac:dyDescent="0.4">
      <c r="A70" s="6"/>
      <c r="B70" s="92" t="s">
        <v>258</v>
      </c>
      <c r="C70" s="93"/>
      <c r="D70" s="93"/>
      <c r="E70" s="93"/>
      <c r="F70" s="93"/>
      <c r="G70" s="93"/>
      <c r="H70" s="93"/>
      <c r="I70" s="94"/>
      <c r="J70" s="6"/>
    </row>
    <row r="71" spans="1:10" ht="14" thickTop="1" thickBot="1" x14ac:dyDescent="0.4">
      <c r="A71" s="6"/>
      <c r="B71" s="76" t="s">
        <v>282</v>
      </c>
      <c r="C71" s="77"/>
      <c r="D71" s="77"/>
      <c r="E71" s="77"/>
      <c r="F71" s="77"/>
      <c r="G71" s="77"/>
      <c r="H71" s="77"/>
      <c r="I71" s="78"/>
      <c r="J71" s="6"/>
    </row>
    <row r="72" spans="1:10" ht="27" thickTop="1" thickBot="1" x14ac:dyDescent="0.4">
      <c r="A72" s="6"/>
      <c r="B72" s="8" t="s">
        <v>0</v>
      </c>
      <c r="C72" s="8" t="s">
        <v>123</v>
      </c>
      <c r="D72" s="8"/>
      <c r="E72" s="8" t="s">
        <v>124</v>
      </c>
      <c r="F72" s="8" t="s">
        <v>125</v>
      </c>
      <c r="G72" s="8" t="s">
        <v>127</v>
      </c>
      <c r="H72" s="9" t="s">
        <v>249</v>
      </c>
      <c r="I72" s="9" t="s">
        <v>250</v>
      </c>
      <c r="J72" s="6"/>
    </row>
    <row r="73" spans="1:10" s="66" customFormat="1" ht="92" thickTop="1" thickBot="1" x14ac:dyDescent="0.4">
      <c r="A73" s="53"/>
      <c r="B73" s="65">
        <f t="shared" ref="B73:B79" si="2">ROW(A1)</f>
        <v>1</v>
      </c>
      <c r="C73" s="64" t="s">
        <v>1</v>
      </c>
      <c r="D73" s="50" t="s">
        <v>336</v>
      </c>
      <c r="E73" s="50" t="s">
        <v>170</v>
      </c>
      <c r="F73" s="65" t="s">
        <v>2</v>
      </c>
      <c r="G73" s="46" t="s">
        <v>259</v>
      </c>
      <c r="H73" s="65">
        <v>2</v>
      </c>
      <c r="I73" s="65"/>
      <c r="J73" s="6"/>
    </row>
    <row r="74" spans="1:10" s="66" customFormat="1" ht="118" thickTop="1" thickBot="1" x14ac:dyDescent="0.4">
      <c r="A74" s="53"/>
      <c r="B74" s="65">
        <f t="shared" si="2"/>
        <v>2</v>
      </c>
      <c r="C74" s="64" t="s">
        <v>3</v>
      </c>
      <c r="D74" s="64" t="s">
        <v>337</v>
      </c>
      <c r="E74" s="64" t="s">
        <v>179</v>
      </c>
      <c r="F74" s="46" t="s">
        <v>2</v>
      </c>
      <c r="G74" s="46" t="s">
        <v>259</v>
      </c>
      <c r="H74" s="65">
        <v>3</v>
      </c>
      <c r="I74" s="48"/>
      <c r="J74" s="6"/>
    </row>
    <row r="75" spans="1:10" s="66" customFormat="1" ht="66" thickTop="1" thickBot="1" x14ac:dyDescent="0.4">
      <c r="A75" s="53"/>
      <c r="B75" s="65">
        <f t="shared" si="2"/>
        <v>3</v>
      </c>
      <c r="C75" s="64" t="s">
        <v>4</v>
      </c>
      <c r="D75" s="64" t="s">
        <v>338</v>
      </c>
      <c r="E75" s="64" t="s">
        <v>171</v>
      </c>
      <c r="F75" s="46" t="s">
        <v>2</v>
      </c>
      <c r="G75" s="46" t="s">
        <v>259</v>
      </c>
      <c r="H75" s="46">
        <v>2</v>
      </c>
      <c r="I75" s="48"/>
      <c r="J75" s="6"/>
    </row>
    <row r="76" spans="1:10" s="66" customFormat="1" ht="27" thickTop="1" thickBot="1" x14ac:dyDescent="0.4">
      <c r="A76" s="53"/>
      <c r="B76" s="65">
        <f t="shared" si="2"/>
        <v>4</v>
      </c>
      <c r="C76" s="64" t="s">
        <v>18</v>
      </c>
      <c r="D76" s="64" t="s">
        <v>339</v>
      </c>
      <c r="E76" s="64" t="s">
        <v>172</v>
      </c>
      <c r="F76" s="46" t="s">
        <v>2</v>
      </c>
      <c r="G76" s="46" t="s">
        <v>259</v>
      </c>
      <c r="H76" s="65">
        <v>2</v>
      </c>
      <c r="I76" s="65"/>
      <c r="J76" s="6"/>
    </row>
    <row r="77" spans="1:10" s="66" customFormat="1" ht="53" thickTop="1" thickBot="1" x14ac:dyDescent="0.4">
      <c r="A77" s="53"/>
      <c r="B77" s="65">
        <f t="shared" si="2"/>
        <v>5</v>
      </c>
      <c r="C77" s="64" t="s">
        <v>19</v>
      </c>
      <c r="D77" s="64" t="s">
        <v>340</v>
      </c>
      <c r="E77" s="64" t="s">
        <v>173</v>
      </c>
      <c r="F77" s="46" t="s">
        <v>2</v>
      </c>
      <c r="G77" s="46" t="s">
        <v>259</v>
      </c>
      <c r="H77" s="65">
        <v>1</v>
      </c>
      <c r="I77" s="65"/>
      <c r="J77" s="6"/>
    </row>
    <row r="78" spans="1:10" s="66" customFormat="1" ht="53" thickTop="1" thickBot="1" x14ac:dyDescent="0.4">
      <c r="A78" s="53"/>
      <c r="B78" s="65">
        <f t="shared" si="2"/>
        <v>6</v>
      </c>
      <c r="C78" s="64" t="s">
        <v>455</v>
      </c>
      <c r="D78" s="64" t="s">
        <v>458</v>
      </c>
      <c r="E78" s="64" t="s">
        <v>456</v>
      </c>
      <c r="F78" s="46" t="s">
        <v>2</v>
      </c>
      <c r="G78" s="46" t="s">
        <v>259</v>
      </c>
      <c r="H78" s="65">
        <v>5</v>
      </c>
      <c r="I78" s="65"/>
      <c r="J78" s="6"/>
    </row>
    <row r="79" spans="1:10" s="66" customFormat="1" ht="27" thickTop="1" thickBot="1" x14ac:dyDescent="0.4">
      <c r="A79" s="53"/>
      <c r="B79" s="65">
        <f t="shared" si="2"/>
        <v>7</v>
      </c>
      <c r="C79" s="64" t="s">
        <v>106</v>
      </c>
      <c r="D79" s="64" t="s">
        <v>341</v>
      </c>
      <c r="E79" s="64" t="s">
        <v>174</v>
      </c>
      <c r="F79" s="46" t="s">
        <v>2</v>
      </c>
      <c r="G79" s="46" t="s">
        <v>259</v>
      </c>
      <c r="H79" s="65">
        <f>6*D12</f>
        <v>30</v>
      </c>
      <c r="I79" s="65"/>
      <c r="J79" s="6"/>
    </row>
    <row r="80" spans="1:10" ht="14" thickTop="1" thickBot="1" x14ac:dyDescent="0.4">
      <c r="A80" s="6"/>
      <c r="B80" s="76" t="s">
        <v>286</v>
      </c>
      <c r="C80" s="77"/>
      <c r="D80" s="77"/>
      <c r="E80" s="77"/>
      <c r="F80" s="77"/>
      <c r="G80" s="77"/>
      <c r="H80" s="77"/>
      <c r="I80" s="78"/>
      <c r="J80" s="6"/>
    </row>
    <row r="81" spans="1:10" ht="27" thickTop="1" thickBot="1" x14ac:dyDescent="0.4">
      <c r="A81" s="6"/>
      <c r="B81" s="8" t="s">
        <v>0</v>
      </c>
      <c r="C81" s="8" t="s">
        <v>123</v>
      </c>
      <c r="D81" s="8"/>
      <c r="E81" s="8" t="s">
        <v>124</v>
      </c>
      <c r="F81" s="8" t="s">
        <v>125</v>
      </c>
      <c r="G81" s="8" t="s">
        <v>127</v>
      </c>
      <c r="H81" s="9" t="s">
        <v>249</v>
      </c>
      <c r="I81" s="9" t="s">
        <v>250</v>
      </c>
      <c r="J81" s="6"/>
    </row>
    <row r="82" spans="1:10" ht="14" thickTop="1" thickBot="1" x14ac:dyDescent="0.4">
      <c r="A82" s="6"/>
      <c r="B82" s="44">
        <f>ROW(A1)</f>
        <v>1</v>
      </c>
      <c r="C82" s="45" t="s">
        <v>141</v>
      </c>
      <c r="D82" s="45"/>
      <c r="E82" s="45"/>
      <c r="F82" s="46"/>
      <c r="G82" s="46"/>
      <c r="H82" s="44"/>
      <c r="I82" s="49"/>
      <c r="J82" s="6"/>
    </row>
    <row r="83" spans="1:10" ht="14" thickTop="1" thickBot="1" x14ac:dyDescent="0.4">
      <c r="A83" s="6"/>
      <c r="B83" s="76" t="s">
        <v>284</v>
      </c>
      <c r="C83" s="77"/>
      <c r="D83" s="77"/>
      <c r="E83" s="77"/>
      <c r="F83" s="77"/>
      <c r="G83" s="77"/>
      <c r="H83" s="77"/>
      <c r="I83" s="78"/>
      <c r="J83" s="6"/>
    </row>
    <row r="84" spans="1:10" ht="27" thickTop="1" thickBot="1" x14ac:dyDescent="0.4">
      <c r="A84" s="6"/>
      <c r="B84" s="8" t="s">
        <v>0</v>
      </c>
      <c r="C84" s="8" t="s">
        <v>123</v>
      </c>
      <c r="D84" s="8"/>
      <c r="E84" s="8" t="s">
        <v>124</v>
      </c>
      <c r="F84" s="8" t="s">
        <v>125</v>
      </c>
      <c r="G84" s="8" t="s">
        <v>127</v>
      </c>
      <c r="H84" s="9" t="s">
        <v>249</v>
      </c>
      <c r="I84" s="9" t="s">
        <v>250</v>
      </c>
      <c r="J84" s="6"/>
    </row>
    <row r="85" spans="1:10" s="66" customFormat="1" ht="27" thickTop="1" thickBot="1" x14ac:dyDescent="0.4">
      <c r="A85" s="53"/>
      <c r="B85" s="65">
        <f>ROW(A1)</f>
        <v>1</v>
      </c>
      <c r="C85" s="69" t="s">
        <v>270</v>
      </c>
      <c r="D85" s="55"/>
      <c r="E85" s="69" t="s">
        <v>326</v>
      </c>
      <c r="F85" s="65" t="s">
        <v>2</v>
      </c>
      <c r="G85" s="65" t="s">
        <v>259</v>
      </c>
      <c r="H85" s="65">
        <v>1</v>
      </c>
      <c r="I85" s="53"/>
      <c r="J85" s="6"/>
    </row>
    <row r="86" spans="1:10" s="66" customFormat="1" ht="27" thickTop="1" thickBot="1" x14ac:dyDescent="0.4">
      <c r="A86" s="53"/>
      <c r="B86" s="65">
        <f>ROW(A2)</f>
        <v>2</v>
      </c>
      <c r="C86" s="50" t="s">
        <v>47</v>
      </c>
      <c r="D86" s="64" t="s">
        <v>459</v>
      </c>
      <c r="E86" s="64" t="s">
        <v>178</v>
      </c>
      <c r="F86" s="46" t="s">
        <v>2</v>
      </c>
      <c r="G86" s="46"/>
      <c r="H86" s="65">
        <v>2</v>
      </c>
      <c r="I86" s="65"/>
      <c r="J86" s="6"/>
    </row>
    <row r="87" spans="1:10" ht="14" thickTop="1" thickBot="1" x14ac:dyDescent="0.4">
      <c r="A87" s="6"/>
      <c r="B87" s="76" t="s">
        <v>285</v>
      </c>
      <c r="C87" s="77"/>
      <c r="D87" s="77"/>
      <c r="E87" s="77"/>
      <c r="F87" s="77"/>
      <c r="G87" s="77"/>
      <c r="H87" s="77"/>
      <c r="I87" s="78"/>
      <c r="J87" s="6"/>
    </row>
    <row r="88" spans="1:10" ht="27" thickTop="1" thickBot="1" x14ac:dyDescent="0.4">
      <c r="A88" s="6"/>
      <c r="B88" s="8" t="s">
        <v>0</v>
      </c>
      <c r="C88" s="8" t="s">
        <v>123</v>
      </c>
      <c r="D88" s="8"/>
      <c r="E88" s="8" t="s">
        <v>124</v>
      </c>
      <c r="F88" s="8" t="s">
        <v>125</v>
      </c>
      <c r="G88" s="8" t="s">
        <v>127</v>
      </c>
      <c r="H88" s="9" t="s">
        <v>249</v>
      </c>
      <c r="I88" s="9" t="s">
        <v>250</v>
      </c>
      <c r="J88" s="6"/>
    </row>
    <row r="89" spans="1:10" ht="14" thickTop="1" thickBot="1" x14ac:dyDescent="0.4">
      <c r="A89" s="6"/>
      <c r="B89" s="44">
        <f>ROW(A1)</f>
        <v>1</v>
      </c>
      <c r="C89" s="45" t="s">
        <v>140</v>
      </c>
      <c r="D89" s="50"/>
      <c r="E89" s="50"/>
      <c r="F89" s="44"/>
      <c r="G89" s="44"/>
      <c r="H89" s="44"/>
      <c r="I89" s="49"/>
      <c r="J89" s="6"/>
    </row>
    <row r="90" spans="1:10" ht="14" thickTop="1" thickBot="1" x14ac:dyDescent="0.4">
      <c r="A90" s="6"/>
      <c r="B90" s="79" t="s">
        <v>120</v>
      </c>
      <c r="C90" s="79"/>
      <c r="D90" s="79"/>
      <c r="E90" s="79"/>
      <c r="F90" s="79"/>
      <c r="G90" s="79"/>
      <c r="H90" s="79"/>
      <c r="I90" s="79"/>
      <c r="J90" s="6"/>
    </row>
    <row r="91" spans="1:10" ht="14" thickTop="1" thickBot="1" x14ac:dyDescent="0.4">
      <c r="A91" s="6"/>
      <c r="B91" s="8" t="s">
        <v>0</v>
      </c>
      <c r="C91" s="80" t="s">
        <v>135</v>
      </c>
      <c r="D91" s="81"/>
      <c r="E91" s="81"/>
      <c r="F91" s="81"/>
      <c r="G91" s="82"/>
      <c r="H91" s="74" t="s">
        <v>128</v>
      </c>
      <c r="I91" s="75"/>
      <c r="J91" s="6"/>
    </row>
    <row r="92" spans="1:10" ht="14" thickTop="1" thickBot="1" x14ac:dyDescent="0.4">
      <c r="A92" s="6"/>
      <c r="B92" s="34">
        <f>ROW(A1)</f>
        <v>1</v>
      </c>
      <c r="C92" s="83" t="s">
        <v>176</v>
      </c>
      <c r="D92" s="84"/>
      <c r="E92" s="84"/>
      <c r="F92" s="84"/>
      <c r="G92" s="85"/>
      <c r="H92" s="86"/>
      <c r="I92" s="87"/>
      <c r="J92" s="6"/>
    </row>
    <row r="93" spans="1:10" ht="14" thickTop="1" thickBot="1" x14ac:dyDescent="0.4">
      <c r="A93" s="6"/>
      <c r="B93" s="34">
        <f>ROW(A2)</f>
        <v>2</v>
      </c>
      <c r="C93" s="83" t="s">
        <v>177</v>
      </c>
      <c r="D93" s="84"/>
      <c r="E93" s="84"/>
      <c r="F93" s="84"/>
      <c r="G93" s="85"/>
      <c r="H93" s="86" t="s">
        <v>180</v>
      </c>
      <c r="I93" s="87"/>
      <c r="J93" s="6"/>
    </row>
    <row r="94" spans="1:10" ht="14" thickTop="1" thickBot="1" x14ac:dyDescent="0.4">
      <c r="A94" s="6"/>
      <c r="B94" s="34">
        <f>ROW(A3)</f>
        <v>3</v>
      </c>
      <c r="C94" s="83" t="s">
        <v>175</v>
      </c>
      <c r="D94" s="84"/>
      <c r="E94" s="84"/>
      <c r="F94" s="84"/>
      <c r="G94" s="85"/>
      <c r="H94" s="86"/>
      <c r="I94" s="87"/>
      <c r="J94" s="6"/>
    </row>
    <row r="95" spans="1:10" ht="14" thickTop="1" thickBot="1" x14ac:dyDescent="0.4">
      <c r="A95" s="6"/>
      <c r="B95" s="23"/>
      <c r="C95" s="23"/>
      <c r="D95" s="23"/>
      <c r="E95" s="23"/>
      <c r="F95" s="23"/>
      <c r="G95" s="23"/>
      <c r="H95" s="22"/>
      <c r="I95" s="22"/>
      <c r="J95" s="6"/>
    </row>
    <row r="96" spans="1:10" ht="14" thickTop="1" thickBot="1" x14ac:dyDescent="0.4">
      <c r="A96" s="6"/>
      <c r="B96" s="23"/>
      <c r="C96" s="23"/>
      <c r="D96" s="23"/>
      <c r="E96" s="23"/>
      <c r="F96" s="23"/>
      <c r="G96" s="23"/>
      <c r="H96" s="22"/>
      <c r="I96" s="22"/>
      <c r="J96" s="6"/>
    </row>
    <row r="97" spans="1:10" ht="14" thickTop="1" thickBot="1" x14ac:dyDescent="0.4">
      <c r="A97" s="6"/>
      <c r="B97" s="23"/>
      <c r="C97" s="23"/>
      <c r="D97" s="23"/>
      <c r="E97" s="23"/>
      <c r="F97" s="23"/>
      <c r="G97" s="23"/>
      <c r="H97" s="22"/>
      <c r="I97" s="22"/>
      <c r="J97" s="6"/>
    </row>
    <row r="98" spans="1:10" ht="21" thickTop="1" thickBot="1" x14ac:dyDescent="0.4">
      <c r="A98" s="6"/>
      <c r="B98" s="88" t="s">
        <v>121</v>
      </c>
      <c r="C98" s="88"/>
      <c r="D98" s="88"/>
      <c r="E98" s="88"/>
      <c r="F98" s="88"/>
      <c r="G98" s="88"/>
      <c r="H98" s="88"/>
      <c r="I98" s="88"/>
      <c r="J98" s="6"/>
    </row>
    <row r="99" spans="1:10" ht="14" thickTop="1" thickBot="1" x14ac:dyDescent="0.4">
      <c r="A99" s="6"/>
      <c r="B99" s="76" t="s">
        <v>144</v>
      </c>
      <c r="C99" s="77"/>
      <c r="D99" s="77"/>
      <c r="E99" s="77"/>
      <c r="F99" s="77"/>
      <c r="G99" s="77"/>
      <c r="H99" s="77"/>
      <c r="I99" s="78"/>
      <c r="J99" s="6"/>
    </row>
    <row r="100" spans="1:10" ht="27" thickTop="1" thickBot="1" x14ac:dyDescent="0.4">
      <c r="A100" s="6"/>
      <c r="B100" s="8" t="s">
        <v>0</v>
      </c>
      <c r="C100" s="8" t="s">
        <v>123</v>
      </c>
      <c r="D100" s="8"/>
      <c r="E100" s="8" t="s">
        <v>124</v>
      </c>
      <c r="F100" s="8" t="s">
        <v>125</v>
      </c>
      <c r="G100" s="8" t="s">
        <v>127</v>
      </c>
      <c r="H100" s="9" t="s">
        <v>249</v>
      </c>
      <c r="I100" s="9" t="s">
        <v>250</v>
      </c>
      <c r="J100" s="6"/>
    </row>
    <row r="101" spans="1:10" ht="14" thickTop="1" thickBot="1" x14ac:dyDescent="0.4">
      <c r="A101" s="6"/>
      <c r="B101" s="44">
        <v>1</v>
      </c>
      <c r="C101" s="50" t="s">
        <v>272</v>
      </c>
      <c r="D101" s="50"/>
      <c r="E101" s="50"/>
      <c r="F101" s="44"/>
      <c r="G101" s="44"/>
      <c r="H101" s="44"/>
      <c r="I101" s="54"/>
      <c r="J101" s="6"/>
    </row>
    <row r="102" spans="1:10" ht="14" thickTop="1" thickBot="1" x14ac:dyDescent="0.4">
      <c r="A102" s="6"/>
      <c r="B102" s="76" t="s">
        <v>261</v>
      </c>
      <c r="C102" s="77"/>
      <c r="D102" s="77"/>
      <c r="E102" s="77"/>
      <c r="F102" s="77"/>
      <c r="G102" s="77"/>
      <c r="H102" s="77"/>
      <c r="I102" s="78"/>
      <c r="J102" s="6"/>
    </row>
    <row r="103" spans="1:10" ht="27" thickTop="1" thickBot="1" x14ac:dyDescent="0.4">
      <c r="A103" s="6"/>
      <c r="B103" s="8" t="s">
        <v>0</v>
      </c>
      <c r="C103" s="8" t="s">
        <v>123</v>
      </c>
      <c r="D103" s="8"/>
      <c r="E103" s="8" t="s">
        <v>124</v>
      </c>
      <c r="F103" s="8" t="s">
        <v>125</v>
      </c>
      <c r="G103" s="8" t="s">
        <v>127</v>
      </c>
      <c r="H103" s="9" t="s">
        <v>249</v>
      </c>
      <c r="I103" s="9" t="s">
        <v>250</v>
      </c>
      <c r="J103" s="6"/>
    </row>
    <row r="104" spans="1:10" s="66" customFormat="1" ht="27" thickTop="1" thickBot="1" x14ac:dyDescent="0.4">
      <c r="A104" s="53"/>
      <c r="B104" s="65">
        <f>ROW(A1)</f>
        <v>1</v>
      </c>
      <c r="C104" s="64" t="s">
        <v>270</v>
      </c>
      <c r="D104" s="64"/>
      <c r="E104" s="69" t="s">
        <v>326</v>
      </c>
      <c r="F104" s="65" t="s">
        <v>2</v>
      </c>
      <c r="G104" s="65" t="s">
        <v>259</v>
      </c>
      <c r="H104" s="65">
        <v>1</v>
      </c>
      <c r="I104" s="53"/>
      <c r="J104" s="6"/>
    </row>
    <row r="105" spans="1:10" s="68" customFormat="1" ht="27" thickTop="1" thickBot="1" x14ac:dyDescent="0.4">
      <c r="A105" s="67"/>
      <c r="B105" s="65">
        <f>ROW(A2)</f>
        <v>2</v>
      </c>
      <c r="C105" s="64" t="s">
        <v>273</v>
      </c>
      <c r="D105" s="64"/>
      <c r="E105" s="64" t="s">
        <v>329</v>
      </c>
      <c r="F105" s="65" t="s">
        <v>2</v>
      </c>
      <c r="G105" s="46" t="s">
        <v>259</v>
      </c>
      <c r="H105" s="65">
        <v>15</v>
      </c>
      <c r="I105" s="67"/>
      <c r="J105" s="6"/>
    </row>
    <row r="106" spans="1:10" s="58" customFormat="1" ht="40" thickTop="1" thickBot="1" x14ac:dyDescent="0.4">
      <c r="A106" s="56"/>
      <c r="B106" s="65">
        <f>ROW(A3)</f>
        <v>3</v>
      </c>
      <c r="C106" s="59" t="s">
        <v>35</v>
      </c>
      <c r="D106" s="59" t="s">
        <v>460</v>
      </c>
      <c r="E106" s="57"/>
      <c r="F106" s="52" t="s">
        <v>262</v>
      </c>
      <c r="G106" s="52" t="s">
        <v>259</v>
      </c>
      <c r="H106" s="49">
        <v>1</v>
      </c>
      <c r="I106" s="50"/>
      <c r="J106" s="6"/>
    </row>
    <row r="107" spans="1:10" ht="14" thickTop="1" thickBot="1" x14ac:dyDescent="0.4">
      <c r="A107" s="6"/>
      <c r="B107" s="79" t="s">
        <v>120</v>
      </c>
      <c r="C107" s="79"/>
      <c r="D107" s="79"/>
      <c r="E107" s="79"/>
      <c r="F107" s="79"/>
      <c r="G107" s="79"/>
      <c r="H107" s="79"/>
      <c r="I107" s="79"/>
      <c r="J107" s="6"/>
    </row>
    <row r="108" spans="1:10" ht="14" thickTop="1" thickBot="1" x14ac:dyDescent="0.4">
      <c r="A108" s="6"/>
      <c r="B108" s="8" t="s">
        <v>0</v>
      </c>
      <c r="C108" s="80" t="s">
        <v>135</v>
      </c>
      <c r="D108" s="81"/>
      <c r="E108" s="81"/>
      <c r="F108" s="81"/>
      <c r="G108" s="82"/>
      <c r="H108" s="74" t="s">
        <v>128</v>
      </c>
      <c r="I108" s="75"/>
      <c r="J108" s="6"/>
    </row>
    <row r="109" spans="1:10" ht="14" thickTop="1" thickBot="1" x14ac:dyDescent="0.4">
      <c r="A109" s="6"/>
      <c r="B109" s="34">
        <f>ROW(A1)</f>
        <v>1</v>
      </c>
      <c r="C109" s="83" t="s">
        <v>183</v>
      </c>
      <c r="D109" s="84"/>
      <c r="E109" s="84"/>
      <c r="F109" s="84"/>
      <c r="G109" s="85"/>
      <c r="H109" s="86"/>
      <c r="I109" s="87"/>
      <c r="J109" s="6"/>
    </row>
    <row r="110" spans="1:10" ht="14" thickTop="1" thickBot="1" x14ac:dyDescent="0.4">
      <c r="A110" s="6"/>
      <c r="B110" s="23"/>
      <c r="C110" s="23"/>
      <c r="D110" s="23"/>
      <c r="E110" s="23"/>
      <c r="F110" s="23"/>
      <c r="G110" s="23"/>
      <c r="H110" s="22"/>
      <c r="I110" s="22"/>
      <c r="J110" s="6"/>
    </row>
    <row r="111" spans="1:10" ht="14" thickTop="1" thickBot="1" x14ac:dyDescent="0.4">
      <c r="A111" s="6"/>
      <c r="B111" s="23"/>
      <c r="C111" s="23"/>
      <c r="D111" s="23"/>
      <c r="E111" s="23"/>
      <c r="F111" s="23"/>
      <c r="G111" s="23"/>
      <c r="H111" s="22"/>
      <c r="I111" s="22"/>
      <c r="J111" s="6"/>
    </row>
    <row r="112" spans="1:10" ht="14" thickTop="1" thickBot="1" x14ac:dyDescent="0.4">
      <c r="A112" s="6"/>
      <c r="B112" s="23"/>
      <c r="C112" s="23"/>
      <c r="D112" s="23"/>
      <c r="E112" s="23"/>
      <c r="F112" s="23"/>
      <c r="G112" s="23"/>
      <c r="H112" s="22"/>
      <c r="I112" s="22"/>
      <c r="J112" s="6"/>
    </row>
    <row r="113" spans="1:10" ht="21" thickTop="1" thickBot="1" x14ac:dyDescent="0.4">
      <c r="A113" s="6"/>
      <c r="B113" s="88" t="s">
        <v>129</v>
      </c>
      <c r="C113" s="88"/>
      <c r="D113" s="88"/>
      <c r="E113" s="88"/>
      <c r="F113" s="88"/>
      <c r="G113" s="88"/>
      <c r="H113" s="88"/>
      <c r="I113" s="88"/>
      <c r="J113" s="6"/>
    </row>
    <row r="114" spans="1:10" ht="14" thickTop="1" thickBot="1" x14ac:dyDescent="0.4">
      <c r="A114" s="6"/>
      <c r="B114" s="76" t="s">
        <v>144</v>
      </c>
      <c r="C114" s="77"/>
      <c r="D114" s="77"/>
      <c r="E114" s="77"/>
      <c r="F114" s="77"/>
      <c r="G114" s="77"/>
      <c r="H114" s="77"/>
      <c r="I114" s="78"/>
      <c r="J114" s="6"/>
    </row>
    <row r="115" spans="1:10" ht="27" thickTop="1" thickBot="1" x14ac:dyDescent="0.4">
      <c r="A115" s="6"/>
      <c r="B115" s="8" t="s">
        <v>0</v>
      </c>
      <c r="C115" s="8" t="s">
        <v>123</v>
      </c>
      <c r="D115" s="8"/>
      <c r="E115" s="8" t="s">
        <v>124</v>
      </c>
      <c r="F115" s="8" t="s">
        <v>125</v>
      </c>
      <c r="G115" s="8" t="s">
        <v>127</v>
      </c>
      <c r="H115" s="9" t="s">
        <v>249</v>
      </c>
      <c r="I115" s="9" t="s">
        <v>250</v>
      </c>
      <c r="J115" s="6"/>
    </row>
    <row r="116" spans="1:10" s="66" customFormat="1" ht="66" thickTop="1" thickBot="1" x14ac:dyDescent="0.4">
      <c r="A116" s="53"/>
      <c r="B116" s="46">
        <f>ROW(A1)</f>
        <v>1</v>
      </c>
      <c r="C116" s="64" t="s">
        <v>274</v>
      </c>
      <c r="D116" s="64"/>
      <c r="E116" s="50" t="s">
        <v>461</v>
      </c>
      <c r="F116" s="65" t="s">
        <v>2</v>
      </c>
      <c r="G116" s="46" t="s">
        <v>259</v>
      </c>
      <c r="H116" s="65">
        <v>1</v>
      </c>
      <c r="I116" s="53"/>
      <c r="J116" s="6"/>
    </row>
    <row r="117" spans="1:10" s="66" customFormat="1" ht="27" thickTop="1" thickBot="1" x14ac:dyDescent="0.4">
      <c r="A117" s="53"/>
      <c r="B117" s="46">
        <f>ROW(A2)</f>
        <v>2</v>
      </c>
      <c r="C117" s="64" t="s">
        <v>342</v>
      </c>
      <c r="D117" s="64"/>
      <c r="E117" s="64" t="s">
        <v>343</v>
      </c>
      <c r="F117" s="65" t="s">
        <v>2</v>
      </c>
      <c r="G117" s="46" t="s">
        <v>259</v>
      </c>
      <c r="H117" s="65">
        <v>1</v>
      </c>
      <c r="I117" s="65"/>
      <c r="J117" s="6"/>
    </row>
    <row r="118" spans="1:10" ht="27" thickTop="1" thickBot="1" x14ac:dyDescent="0.4">
      <c r="A118" s="6"/>
      <c r="B118" s="46">
        <v>3</v>
      </c>
      <c r="C118" s="59" t="s">
        <v>36</v>
      </c>
      <c r="D118" s="59"/>
      <c r="E118" s="59" t="s">
        <v>182</v>
      </c>
      <c r="F118" s="44" t="s">
        <v>2</v>
      </c>
      <c r="G118" s="46" t="s">
        <v>259</v>
      </c>
      <c r="H118" s="44">
        <v>1</v>
      </c>
      <c r="I118" s="44"/>
      <c r="J118" s="6"/>
    </row>
    <row r="119" spans="1:10" ht="14" thickTop="1" thickBot="1" x14ac:dyDescent="0.4">
      <c r="A119" s="6"/>
      <c r="B119" s="76" t="s">
        <v>261</v>
      </c>
      <c r="C119" s="77"/>
      <c r="D119" s="77"/>
      <c r="E119" s="77"/>
      <c r="F119" s="77"/>
      <c r="G119" s="77"/>
      <c r="H119" s="77"/>
      <c r="I119" s="78"/>
      <c r="J119" s="6"/>
    </row>
    <row r="120" spans="1:10" ht="27" thickTop="1" thickBot="1" x14ac:dyDescent="0.4">
      <c r="A120" s="6"/>
      <c r="B120" s="8" t="s">
        <v>0</v>
      </c>
      <c r="C120" s="8" t="s">
        <v>123</v>
      </c>
      <c r="D120" s="8"/>
      <c r="E120" s="8" t="s">
        <v>124</v>
      </c>
      <c r="F120" s="8" t="s">
        <v>125</v>
      </c>
      <c r="G120" s="8" t="s">
        <v>127</v>
      </c>
      <c r="H120" s="9" t="s">
        <v>249</v>
      </c>
      <c r="I120" s="9" t="s">
        <v>250</v>
      </c>
      <c r="J120" s="6"/>
    </row>
    <row r="121" spans="1:10" s="66" customFormat="1" ht="27" thickTop="1" thickBot="1" x14ac:dyDescent="0.4">
      <c r="A121" s="53"/>
      <c r="B121" s="51">
        <v>1</v>
      </c>
      <c r="C121" s="50" t="s">
        <v>270</v>
      </c>
      <c r="D121" s="55"/>
      <c r="E121" s="64" t="s">
        <v>344</v>
      </c>
      <c r="F121" s="65" t="s">
        <v>2</v>
      </c>
      <c r="G121" s="65" t="s">
        <v>259</v>
      </c>
      <c r="H121" s="65">
        <v>5</v>
      </c>
      <c r="I121" s="53"/>
      <c r="J121" s="6"/>
    </row>
    <row r="122" spans="1:10" s="66" customFormat="1" ht="27" thickTop="1" thickBot="1" x14ac:dyDescent="0.4">
      <c r="A122" s="53"/>
      <c r="B122" s="65">
        <v>2</v>
      </c>
      <c r="C122" s="50" t="s">
        <v>271</v>
      </c>
      <c r="D122" s="64"/>
      <c r="E122" s="64" t="s">
        <v>329</v>
      </c>
      <c r="F122" s="65" t="s">
        <v>2</v>
      </c>
      <c r="G122" s="46" t="s">
        <v>259</v>
      </c>
      <c r="H122" s="65">
        <v>10</v>
      </c>
      <c r="I122" s="53"/>
      <c r="J122" s="6"/>
    </row>
    <row r="123" spans="1:10" s="66" customFormat="1" ht="14" thickTop="1" thickBot="1" x14ac:dyDescent="0.4">
      <c r="A123" s="53"/>
      <c r="B123" s="65">
        <f>ROW(A3)</f>
        <v>3</v>
      </c>
      <c r="C123" s="50" t="s">
        <v>33</v>
      </c>
      <c r="D123" s="50"/>
      <c r="E123" s="50" t="s">
        <v>34</v>
      </c>
      <c r="F123" s="65" t="s">
        <v>2</v>
      </c>
      <c r="G123" s="46" t="s">
        <v>259</v>
      </c>
      <c r="H123" s="65">
        <v>1</v>
      </c>
      <c r="I123" s="49"/>
      <c r="J123" s="6"/>
    </row>
    <row r="124" spans="1:10" s="66" customFormat="1" ht="27" thickTop="1" thickBot="1" x14ac:dyDescent="0.4">
      <c r="A124" s="53"/>
      <c r="B124" s="65">
        <f>ROW(A4)</f>
        <v>4</v>
      </c>
      <c r="C124" s="50" t="s">
        <v>49</v>
      </c>
      <c r="D124" s="64"/>
      <c r="E124" s="50" t="s">
        <v>162</v>
      </c>
      <c r="F124" s="65" t="s">
        <v>2</v>
      </c>
      <c r="G124" s="46" t="s">
        <v>259</v>
      </c>
      <c r="H124" s="65">
        <v>2</v>
      </c>
      <c r="I124" s="65"/>
      <c r="J124" s="6"/>
    </row>
    <row r="125" spans="1:10" ht="14" thickTop="1" thickBot="1" x14ac:dyDescent="0.4">
      <c r="A125" s="6"/>
      <c r="B125" s="79" t="s">
        <v>120</v>
      </c>
      <c r="C125" s="79"/>
      <c r="D125" s="79"/>
      <c r="E125" s="79"/>
      <c r="F125" s="79"/>
      <c r="G125" s="79"/>
      <c r="H125" s="79"/>
      <c r="I125" s="79"/>
      <c r="J125" s="6"/>
    </row>
    <row r="126" spans="1:10" ht="14" thickTop="1" thickBot="1" x14ac:dyDescent="0.4">
      <c r="A126" s="6"/>
      <c r="B126" s="8" t="s">
        <v>0</v>
      </c>
      <c r="C126" s="80" t="s">
        <v>135</v>
      </c>
      <c r="D126" s="81"/>
      <c r="E126" s="81"/>
      <c r="F126" s="81"/>
      <c r="G126" s="82"/>
      <c r="H126" s="74" t="s">
        <v>128</v>
      </c>
      <c r="I126" s="75"/>
      <c r="J126" s="6"/>
    </row>
    <row r="127" spans="1:10" ht="14" thickTop="1" thickBot="1" x14ac:dyDescent="0.4">
      <c r="A127" s="6"/>
      <c r="B127" s="34">
        <f>ROW(A1)</f>
        <v>1</v>
      </c>
      <c r="C127" s="83" t="s">
        <v>183</v>
      </c>
      <c r="D127" s="84"/>
      <c r="E127" s="84"/>
      <c r="F127" s="84"/>
      <c r="G127" s="85"/>
      <c r="H127" s="86"/>
      <c r="I127" s="87"/>
      <c r="J127" s="6"/>
    </row>
    <row r="128" spans="1:10" ht="14" thickTop="1" thickBot="1" x14ac:dyDescent="0.4">
      <c r="A128" s="6"/>
      <c r="B128" s="34">
        <f>ROW(A2)</f>
        <v>2</v>
      </c>
      <c r="C128" s="83" t="s">
        <v>184</v>
      </c>
      <c r="D128" s="84"/>
      <c r="E128" s="84"/>
      <c r="F128" s="84"/>
      <c r="G128" s="85"/>
      <c r="H128" s="86"/>
      <c r="I128" s="87"/>
      <c r="J128" s="6"/>
    </row>
    <row r="129" spans="1:10" ht="14" thickTop="1" thickBot="1" x14ac:dyDescent="0.4">
      <c r="A129" s="6"/>
      <c r="B129" s="23"/>
      <c r="C129" s="23"/>
      <c r="D129" s="23"/>
      <c r="E129" s="23"/>
      <c r="F129" s="23"/>
      <c r="G129" s="23"/>
      <c r="H129" s="22"/>
      <c r="I129" s="22"/>
      <c r="J129" s="6"/>
    </row>
    <row r="130" spans="1:10" ht="14" thickTop="1" thickBot="1" x14ac:dyDescent="0.4">
      <c r="A130" s="6"/>
      <c r="B130" s="23"/>
      <c r="C130" s="23"/>
      <c r="D130" s="23"/>
      <c r="E130" s="23"/>
      <c r="F130" s="23"/>
      <c r="G130" s="23"/>
      <c r="H130" s="22"/>
      <c r="I130" s="22"/>
      <c r="J130" s="6"/>
    </row>
    <row r="131" spans="1:10" ht="14" thickTop="1" thickBot="1" x14ac:dyDescent="0.4">
      <c r="A131" s="6"/>
      <c r="B131" s="23"/>
      <c r="C131" s="23"/>
      <c r="D131" s="23"/>
      <c r="E131" s="23"/>
      <c r="F131" s="23"/>
      <c r="G131" s="23"/>
      <c r="H131" s="22"/>
      <c r="I131" s="22"/>
      <c r="J131" s="6"/>
    </row>
    <row r="132" spans="1:10" ht="21" thickTop="1" thickBot="1" x14ac:dyDescent="0.4">
      <c r="A132" s="6"/>
      <c r="B132" s="88" t="s">
        <v>130</v>
      </c>
      <c r="C132" s="88"/>
      <c r="D132" s="88"/>
      <c r="E132" s="88"/>
      <c r="F132" s="88"/>
      <c r="G132" s="88"/>
      <c r="H132" s="88"/>
      <c r="I132" s="88"/>
      <c r="J132" s="6"/>
    </row>
    <row r="133" spans="1:10" ht="14" thickTop="1" thickBot="1" x14ac:dyDescent="0.4">
      <c r="A133" s="6"/>
      <c r="B133" s="76" t="s">
        <v>261</v>
      </c>
      <c r="C133" s="77"/>
      <c r="D133" s="77"/>
      <c r="E133" s="77"/>
      <c r="F133" s="77"/>
      <c r="G133" s="77"/>
      <c r="H133" s="77"/>
      <c r="I133" s="78"/>
      <c r="J133" s="6"/>
    </row>
    <row r="134" spans="1:10" ht="27" thickTop="1" thickBot="1" x14ac:dyDescent="0.4">
      <c r="A134" s="6"/>
      <c r="B134" s="8" t="s">
        <v>0</v>
      </c>
      <c r="C134" s="8" t="s">
        <v>123</v>
      </c>
      <c r="D134" s="8"/>
      <c r="E134" s="33" t="s">
        <v>124</v>
      </c>
      <c r="F134" s="8" t="s">
        <v>125</v>
      </c>
      <c r="G134" s="8" t="s">
        <v>127</v>
      </c>
      <c r="H134" s="9" t="s">
        <v>249</v>
      </c>
      <c r="I134" s="9" t="s">
        <v>250</v>
      </c>
      <c r="J134" s="6"/>
    </row>
    <row r="135" spans="1:10" ht="79" thickTop="1" thickBot="1" x14ac:dyDescent="0.4">
      <c r="A135" s="6"/>
      <c r="B135" s="44">
        <f>ROW(A1)</f>
        <v>1</v>
      </c>
      <c r="C135" s="63" t="s">
        <v>267</v>
      </c>
      <c r="D135" s="45"/>
      <c r="E135" s="64" t="s">
        <v>186</v>
      </c>
      <c r="F135" s="46" t="s">
        <v>2</v>
      </c>
      <c r="G135" s="46" t="s">
        <v>259</v>
      </c>
      <c r="H135" s="44">
        <f>D12</f>
        <v>5</v>
      </c>
      <c r="I135" s="49"/>
      <c r="J135" s="6"/>
    </row>
    <row r="136" spans="1:10" ht="27" thickTop="1" thickBot="1" x14ac:dyDescent="0.4">
      <c r="A136" s="6"/>
      <c r="B136" s="44">
        <v>2</v>
      </c>
      <c r="C136" s="45" t="s">
        <v>263</v>
      </c>
      <c r="D136" s="45"/>
      <c r="E136" s="45" t="s">
        <v>462</v>
      </c>
      <c r="F136" s="44" t="s">
        <v>2</v>
      </c>
      <c r="G136" s="46" t="s">
        <v>259</v>
      </c>
      <c r="H136" s="44">
        <v>5</v>
      </c>
      <c r="I136" s="53"/>
      <c r="J136" s="6"/>
    </row>
    <row r="137" spans="1:10" ht="27" thickTop="1" thickBot="1" x14ac:dyDescent="0.4">
      <c r="A137" s="6"/>
      <c r="B137" s="44">
        <f>ROW(A3)</f>
        <v>3</v>
      </c>
      <c r="C137" s="45" t="s">
        <v>49</v>
      </c>
      <c r="D137" s="45"/>
      <c r="E137" s="45" t="s">
        <v>162</v>
      </c>
      <c r="F137" s="44" t="s">
        <v>2</v>
      </c>
      <c r="G137" s="46" t="s">
        <v>259</v>
      </c>
      <c r="H137" s="44">
        <v>1</v>
      </c>
      <c r="I137" s="44"/>
      <c r="J137" s="6"/>
    </row>
    <row r="138" spans="1:10" ht="14" thickTop="1" thickBot="1" x14ac:dyDescent="0.4">
      <c r="A138" s="6"/>
      <c r="B138" s="79" t="s">
        <v>120</v>
      </c>
      <c r="C138" s="79"/>
      <c r="D138" s="79"/>
      <c r="E138" s="79"/>
      <c r="F138" s="79"/>
      <c r="G138" s="79"/>
      <c r="H138" s="79"/>
      <c r="I138" s="79"/>
      <c r="J138" s="6"/>
    </row>
    <row r="139" spans="1:10" ht="14" thickTop="1" thickBot="1" x14ac:dyDescent="0.4">
      <c r="A139" s="6"/>
      <c r="B139" s="8" t="s">
        <v>0</v>
      </c>
      <c r="C139" s="80" t="s">
        <v>135</v>
      </c>
      <c r="D139" s="81"/>
      <c r="E139" s="81"/>
      <c r="F139" s="81"/>
      <c r="G139" s="82"/>
      <c r="H139" s="74" t="s">
        <v>128</v>
      </c>
      <c r="I139" s="75"/>
      <c r="J139" s="6"/>
    </row>
    <row r="140" spans="1:10" ht="14" thickTop="1" thickBot="1" x14ac:dyDescent="0.4">
      <c r="A140" s="6"/>
      <c r="B140" s="34">
        <f>ROW(A1)</f>
        <v>1</v>
      </c>
      <c r="C140" s="83" t="s">
        <v>185</v>
      </c>
      <c r="D140" s="84"/>
      <c r="E140" s="84"/>
      <c r="F140" s="84"/>
      <c r="G140" s="85"/>
      <c r="H140" s="86"/>
      <c r="I140" s="87"/>
      <c r="J140" s="6"/>
    </row>
    <row r="141" spans="1:10" ht="14" thickTop="1" thickBot="1" x14ac:dyDescent="0.4">
      <c r="A141" s="6"/>
      <c r="B141" s="23"/>
      <c r="C141" s="23"/>
      <c r="D141" s="23"/>
      <c r="E141" s="23"/>
      <c r="F141" s="23"/>
      <c r="G141" s="23"/>
      <c r="H141" s="22"/>
      <c r="I141" s="22"/>
      <c r="J141" s="6"/>
    </row>
    <row r="142" spans="1:10" ht="14" thickTop="1" thickBot="1" x14ac:dyDescent="0.4">
      <c r="A142" s="6"/>
      <c r="B142" s="23"/>
      <c r="C142" s="23"/>
      <c r="D142" s="23"/>
      <c r="E142" s="23"/>
      <c r="F142" s="23"/>
      <c r="G142" s="23"/>
      <c r="H142" s="22"/>
      <c r="I142" s="22"/>
      <c r="J142" s="6"/>
    </row>
    <row r="143" spans="1:10" ht="14" thickTop="1" thickBot="1" x14ac:dyDescent="0.4">
      <c r="A143" s="6"/>
      <c r="B143" s="23"/>
      <c r="C143" s="23"/>
      <c r="D143" s="23"/>
      <c r="E143" s="23"/>
      <c r="F143" s="23"/>
      <c r="G143" s="23"/>
      <c r="H143" s="22"/>
      <c r="I143" s="22"/>
      <c r="J143" s="6"/>
    </row>
    <row r="144" spans="1:10" ht="21" thickTop="1" thickBot="1" x14ac:dyDescent="0.4">
      <c r="A144" s="6"/>
      <c r="B144" s="88" t="s">
        <v>131</v>
      </c>
      <c r="C144" s="88"/>
      <c r="D144" s="88"/>
      <c r="E144" s="88"/>
      <c r="F144" s="88"/>
      <c r="G144" s="88"/>
      <c r="H144" s="88"/>
      <c r="I144" s="88"/>
      <c r="J144" s="6"/>
    </row>
    <row r="145" spans="1:10" ht="14" thickTop="1" thickBot="1" x14ac:dyDescent="0.4">
      <c r="A145" s="6"/>
      <c r="B145" s="76" t="s">
        <v>122</v>
      </c>
      <c r="C145" s="77"/>
      <c r="D145" s="77"/>
      <c r="E145" s="77"/>
      <c r="F145" s="77"/>
      <c r="G145" s="77"/>
      <c r="H145" s="77"/>
      <c r="I145" s="78"/>
      <c r="J145" s="6"/>
    </row>
    <row r="146" spans="1:10" ht="27" thickTop="1" thickBot="1" x14ac:dyDescent="0.4">
      <c r="A146" s="6"/>
      <c r="B146" s="8" t="s">
        <v>0</v>
      </c>
      <c r="C146" s="8" t="s">
        <v>123</v>
      </c>
      <c r="D146" s="8"/>
      <c r="E146" s="8" t="s">
        <v>124</v>
      </c>
      <c r="F146" s="8" t="s">
        <v>125</v>
      </c>
      <c r="G146" s="8" t="s">
        <v>127</v>
      </c>
      <c r="H146" s="9" t="s">
        <v>249</v>
      </c>
      <c r="I146" s="9" t="s">
        <v>250</v>
      </c>
      <c r="J146" s="6"/>
    </row>
    <row r="147" spans="1:10" s="66" customFormat="1" ht="53" thickTop="1" thickBot="1" x14ac:dyDescent="0.4">
      <c r="A147" s="53"/>
      <c r="B147" s="65">
        <f t="shared" ref="B147:B159" si="3">ROW(A1)</f>
        <v>1</v>
      </c>
      <c r="C147" s="64" t="s">
        <v>19</v>
      </c>
      <c r="D147" s="64" t="s">
        <v>340</v>
      </c>
      <c r="E147" s="64" t="s">
        <v>173</v>
      </c>
      <c r="F147" s="46" t="s">
        <v>2</v>
      </c>
      <c r="G147" s="46" t="s">
        <v>259</v>
      </c>
      <c r="H147" s="65">
        <v>1</v>
      </c>
      <c r="I147" s="49"/>
      <c r="J147" s="6"/>
    </row>
    <row r="148" spans="1:10" s="66" customFormat="1" ht="40" thickTop="1" thickBot="1" x14ac:dyDescent="0.4">
      <c r="A148" s="53"/>
      <c r="B148" s="65">
        <f t="shared" si="3"/>
        <v>2</v>
      </c>
      <c r="C148" s="50" t="s">
        <v>78</v>
      </c>
      <c r="D148" s="64" t="s">
        <v>310</v>
      </c>
      <c r="E148" s="64" t="s">
        <v>311</v>
      </c>
      <c r="F148" s="65" t="s">
        <v>2</v>
      </c>
      <c r="G148" s="65" t="s">
        <v>259</v>
      </c>
      <c r="H148" s="65">
        <v>5</v>
      </c>
      <c r="I148" s="49"/>
      <c r="J148" s="6"/>
    </row>
    <row r="149" spans="1:10" s="66" customFormat="1" ht="27" thickTop="1" thickBot="1" x14ac:dyDescent="0.4">
      <c r="A149" s="53"/>
      <c r="B149" s="65">
        <f t="shared" si="3"/>
        <v>3</v>
      </c>
      <c r="C149" s="50" t="s">
        <v>77</v>
      </c>
      <c r="D149" s="64" t="s">
        <v>314</v>
      </c>
      <c r="E149" s="64" t="s">
        <v>315</v>
      </c>
      <c r="F149" s="65" t="s">
        <v>2</v>
      </c>
      <c r="G149" s="65" t="s">
        <v>259</v>
      </c>
      <c r="H149" s="65">
        <f>$D$12</f>
        <v>5</v>
      </c>
      <c r="I149" s="49"/>
      <c r="J149" s="6"/>
    </row>
    <row r="150" spans="1:10" s="66" customFormat="1" ht="27" thickTop="1" thickBot="1" x14ac:dyDescent="0.4">
      <c r="A150" s="53"/>
      <c r="B150" s="65">
        <f t="shared" si="3"/>
        <v>4</v>
      </c>
      <c r="C150" s="50" t="s">
        <v>79</v>
      </c>
      <c r="D150" s="64" t="s">
        <v>345</v>
      </c>
      <c r="E150" s="64" t="s">
        <v>346</v>
      </c>
      <c r="F150" s="65" t="s">
        <v>2</v>
      </c>
      <c r="G150" s="65" t="s">
        <v>259</v>
      </c>
      <c r="H150" s="65">
        <f>$D$12</f>
        <v>5</v>
      </c>
      <c r="I150" s="49"/>
      <c r="J150" s="6"/>
    </row>
    <row r="151" spans="1:10" s="66" customFormat="1" ht="14" thickTop="1" thickBot="1" x14ac:dyDescent="0.4">
      <c r="A151" s="53"/>
      <c r="B151" s="65">
        <f t="shared" si="3"/>
        <v>5</v>
      </c>
      <c r="C151" s="50" t="s">
        <v>80</v>
      </c>
      <c r="D151" s="50" t="s">
        <v>347</v>
      </c>
      <c r="E151" s="50" t="s">
        <v>464</v>
      </c>
      <c r="F151" s="65" t="s">
        <v>2</v>
      </c>
      <c r="G151" s="65" t="s">
        <v>259</v>
      </c>
      <c r="H151" s="65">
        <f>INT(D12/2)</f>
        <v>2</v>
      </c>
      <c r="I151" s="49"/>
      <c r="J151" s="6"/>
    </row>
    <row r="152" spans="1:10" s="66" customFormat="1" ht="14" thickTop="1" thickBot="1" x14ac:dyDescent="0.4">
      <c r="A152" s="53"/>
      <c r="B152" s="65">
        <f t="shared" si="3"/>
        <v>6</v>
      </c>
      <c r="C152" s="50" t="s">
        <v>81</v>
      </c>
      <c r="D152" s="50" t="s">
        <v>348</v>
      </c>
      <c r="E152" s="50"/>
      <c r="F152" s="65" t="s">
        <v>2</v>
      </c>
      <c r="G152" s="65" t="s">
        <v>259</v>
      </c>
      <c r="H152" s="65">
        <v>10</v>
      </c>
      <c r="I152" s="49"/>
      <c r="J152" s="6"/>
    </row>
    <row r="153" spans="1:10" s="66" customFormat="1" ht="14" thickTop="1" thickBot="1" x14ac:dyDescent="0.4">
      <c r="A153" s="53"/>
      <c r="B153" s="65">
        <f t="shared" si="3"/>
        <v>7</v>
      </c>
      <c r="C153" s="50" t="s">
        <v>148</v>
      </c>
      <c r="D153" s="50" t="s">
        <v>295</v>
      </c>
      <c r="E153" s="50" t="s">
        <v>150</v>
      </c>
      <c r="F153" s="65" t="s">
        <v>2</v>
      </c>
      <c r="G153" s="65" t="s">
        <v>259</v>
      </c>
      <c r="H153" s="65">
        <v>1</v>
      </c>
      <c r="I153" s="65"/>
      <c r="J153" s="6"/>
    </row>
    <row r="154" spans="1:10" s="66" customFormat="1" ht="14" thickTop="1" thickBot="1" x14ac:dyDescent="0.4">
      <c r="A154" s="53"/>
      <c r="B154" s="65">
        <f t="shared" si="3"/>
        <v>8</v>
      </c>
      <c r="C154" s="64" t="s">
        <v>21</v>
      </c>
      <c r="D154" s="64" t="s">
        <v>296</v>
      </c>
      <c r="E154" s="64" t="s">
        <v>151</v>
      </c>
      <c r="F154" s="46" t="s">
        <v>2</v>
      </c>
      <c r="G154" s="46" t="s">
        <v>259</v>
      </c>
      <c r="H154" s="65">
        <v>1</v>
      </c>
      <c r="I154" s="49"/>
      <c r="J154" s="6"/>
    </row>
    <row r="155" spans="1:10" s="66" customFormat="1" ht="27" thickTop="1" thickBot="1" x14ac:dyDescent="0.4">
      <c r="A155" s="53"/>
      <c r="B155" s="65">
        <f t="shared" si="3"/>
        <v>9</v>
      </c>
      <c r="C155" s="64" t="s">
        <v>24</v>
      </c>
      <c r="D155" s="64" t="s">
        <v>297</v>
      </c>
      <c r="E155" s="64" t="s">
        <v>152</v>
      </c>
      <c r="F155" s="46" t="s">
        <v>2</v>
      </c>
      <c r="G155" s="46" t="s">
        <v>259</v>
      </c>
      <c r="H155" s="65">
        <v>1</v>
      </c>
      <c r="I155" s="49"/>
      <c r="J155" s="6"/>
    </row>
    <row r="156" spans="1:10" s="66" customFormat="1" ht="14" thickTop="1" thickBot="1" x14ac:dyDescent="0.4">
      <c r="A156" s="53"/>
      <c r="B156" s="65">
        <f t="shared" si="3"/>
        <v>10</v>
      </c>
      <c r="C156" s="64" t="s">
        <v>25</v>
      </c>
      <c r="D156" s="64" t="s">
        <v>298</v>
      </c>
      <c r="E156" s="64"/>
      <c r="F156" s="46" t="s">
        <v>2</v>
      </c>
      <c r="G156" s="46" t="s">
        <v>259</v>
      </c>
      <c r="H156" s="65">
        <v>1</v>
      </c>
      <c r="I156" s="65"/>
      <c r="J156" s="6"/>
    </row>
    <row r="157" spans="1:10" s="66" customFormat="1" ht="27" thickTop="1" thickBot="1" x14ac:dyDescent="0.4">
      <c r="A157" s="53"/>
      <c r="B157" s="65">
        <f t="shared" si="3"/>
        <v>11</v>
      </c>
      <c r="C157" s="50" t="s">
        <v>156</v>
      </c>
      <c r="D157" s="64" t="s">
        <v>312</v>
      </c>
      <c r="E157" s="64" t="s">
        <v>157</v>
      </c>
      <c r="F157" s="65" t="s">
        <v>2</v>
      </c>
      <c r="G157" s="65" t="s">
        <v>259</v>
      </c>
      <c r="H157" s="65">
        <f>INT(D12/2)</f>
        <v>2</v>
      </c>
      <c r="I157" s="65"/>
      <c r="J157" s="6"/>
    </row>
    <row r="158" spans="1:10" s="66" customFormat="1" ht="14" thickTop="1" thickBot="1" x14ac:dyDescent="0.4">
      <c r="A158" s="53"/>
      <c r="B158" s="65">
        <f t="shared" si="3"/>
        <v>12</v>
      </c>
      <c r="C158" s="64" t="s">
        <v>23</v>
      </c>
      <c r="D158" s="64"/>
      <c r="E158" s="64"/>
      <c r="F158" s="46" t="s">
        <v>2</v>
      </c>
      <c r="G158" s="46" t="s">
        <v>259</v>
      </c>
      <c r="H158" s="65">
        <v>1</v>
      </c>
      <c r="I158" s="49"/>
      <c r="J158" s="6"/>
    </row>
    <row r="159" spans="1:10" s="66" customFormat="1" ht="27" thickTop="1" thickBot="1" x14ac:dyDescent="0.4">
      <c r="A159" s="53"/>
      <c r="B159" s="65">
        <f t="shared" si="3"/>
        <v>13</v>
      </c>
      <c r="C159" s="50" t="s">
        <v>82</v>
      </c>
      <c r="D159" s="50" t="s">
        <v>349</v>
      </c>
      <c r="E159" s="50" t="s">
        <v>463</v>
      </c>
      <c r="F159" s="65" t="s">
        <v>2</v>
      </c>
      <c r="G159" s="65" t="s">
        <v>259</v>
      </c>
      <c r="H159" s="65">
        <v>1</v>
      </c>
      <c r="I159" s="65"/>
      <c r="J159" s="6"/>
    </row>
    <row r="160" spans="1:10" ht="14" thickTop="1" thickBot="1" x14ac:dyDescent="0.4">
      <c r="A160" s="6"/>
      <c r="B160" s="76" t="s">
        <v>132</v>
      </c>
      <c r="C160" s="77"/>
      <c r="D160" s="77"/>
      <c r="E160" s="77"/>
      <c r="F160" s="77"/>
      <c r="G160" s="77"/>
      <c r="H160" s="77"/>
      <c r="I160" s="78"/>
      <c r="J160" s="6"/>
    </row>
    <row r="161" spans="1:10" ht="27" thickTop="1" thickBot="1" x14ac:dyDescent="0.4">
      <c r="A161" s="6"/>
      <c r="B161" s="8" t="s">
        <v>0</v>
      </c>
      <c r="C161" s="8" t="s">
        <v>123</v>
      </c>
      <c r="D161" s="8"/>
      <c r="E161" s="8" t="s">
        <v>124</v>
      </c>
      <c r="F161" s="8" t="s">
        <v>125</v>
      </c>
      <c r="G161" s="8" t="s">
        <v>127</v>
      </c>
      <c r="H161" s="9" t="s">
        <v>249</v>
      </c>
      <c r="I161" s="9" t="s">
        <v>250</v>
      </c>
      <c r="J161" s="6"/>
    </row>
    <row r="162" spans="1:10" s="66" customFormat="1" ht="14" thickTop="1" thickBot="1" x14ac:dyDescent="0.4">
      <c r="A162" s="53"/>
      <c r="B162" s="65">
        <f t="shared" ref="B162:B175" si="4">ROW(A1)</f>
        <v>1</v>
      </c>
      <c r="C162" s="50" t="s">
        <v>465</v>
      </c>
      <c r="D162" s="50" t="s">
        <v>350</v>
      </c>
      <c r="E162" s="50" t="s">
        <v>200</v>
      </c>
      <c r="F162" s="65" t="s">
        <v>2</v>
      </c>
      <c r="G162" s="65" t="s">
        <v>259</v>
      </c>
      <c r="H162" s="65">
        <f>$H$74</f>
        <v>3</v>
      </c>
      <c r="I162" s="65"/>
      <c r="J162" s="6"/>
    </row>
    <row r="163" spans="1:10" s="66" customFormat="1" ht="14" thickTop="1" thickBot="1" x14ac:dyDescent="0.4">
      <c r="A163" s="53"/>
      <c r="B163" s="65">
        <f t="shared" si="4"/>
        <v>2</v>
      </c>
      <c r="C163" s="50" t="s">
        <v>465</v>
      </c>
      <c r="D163" s="50" t="s">
        <v>351</v>
      </c>
      <c r="E163" s="50" t="s">
        <v>200</v>
      </c>
      <c r="F163" s="65" t="s">
        <v>2</v>
      </c>
      <c r="G163" s="65" t="s">
        <v>259</v>
      </c>
      <c r="H163" s="65">
        <f t="shared" ref="H163:H165" si="5">$H$74</f>
        <v>3</v>
      </c>
      <c r="I163" s="65"/>
      <c r="J163" s="6"/>
    </row>
    <row r="164" spans="1:10" s="66" customFormat="1" ht="14" thickTop="1" thickBot="1" x14ac:dyDescent="0.4">
      <c r="A164" s="53"/>
      <c r="B164" s="65">
        <f t="shared" si="4"/>
        <v>3</v>
      </c>
      <c r="C164" s="50" t="s">
        <v>465</v>
      </c>
      <c r="D164" s="50" t="s">
        <v>352</v>
      </c>
      <c r="E164" s="50" t="s">
        <v>200</v>
      </c>
      <c r="F164" s="65" t="s">
        <v>2</v>
      </c>
      <c r="G164" s="65" t="s">
        <v>259</v>
      </c>
      <c r="H164" s="65">
        <f t="shared" si="5"/>
        <v>3</v>
      </c>
      <c r="I164" s="65"/>
      <c r="J164" s="6"/>
    </row>
    <row r="165" spans="1:10" s="66" customFormat="1" ht="14" thickTop="1" thickBot="1" x14ac:dyDescent="0.4">
      <c r="A165" s="53"/>
      <c r="B165" s="65">
        <f t="shared" si="4"/>
        <v>4</v>
      </c>
      <c r="C165" s="50" t="s">
        <v>465</v>
      </c>
      <c r="D165" s="50" t="s">
        <v>353</v>
      </c>
      <c r="E165" s="50" t="s">
        <v>200</v>
      </c>
      <c r="F165" s="65" t="s">
        <v>2</v>
      </c>
      <c r="G165" s="65" t="s">
        <v>259</v>
      </c>
      <c r="H165" s="65">
        <f t="shared" si="5"/>
        <v>3</v>
      </c>
      <c r="I165" s="65"/>
      <c r="J165" s="6"/>
    </row>
    <row r="166" spans="1:10" s="66" customFormat="1" ht="92" thickTop="1" thickBot="1" x14ac:dyDescent="0.4">
      <c r="A166" s="53"/>
      <c r="B166" s="65">
        <f t="shared" si="4"/>
        <v>5</v>
      </c>
      <c r="C166" s="64" t="s">
        <v>6</v>
      </c>
      <c r="D166" s="64" t="s">
        <v>354</v>
      </c>
      <c r="E166" s="64" t="s">
        <v>355</v>
      </c>
      <c r="F166" s="65" t="s">
        <v>2</v>
      </c>
      <c r="G166" s="65"/>
      <c r="H166" s="65">
        <v>4</v>
      </c>
      <c r="I166" s="65"/>
      <c r="J166" s="6"/>
    </row>
    <row r="167" spans="1:10" s="66" customFormat="1" ht="92" thickTop="1" thickBot="1" x14ac:dyDescent="0.4">
      <c r="A167" s="53"/>
      <c r="B167" s="65">
        <f t="shared" si="4"/>
        <v>6</v>
      </c>
      <c r="C167" s="64" t="s">
        <v>6</v>
      </c>
      <c r="D167" s="64" t="s">
        <v>356</v>
      </c>
      <c r="E167" s="64" t="s">
        <v>201</v>
      </c>
      <c r="F167" s="46" t="s">
        <v>2</v>
      </c>
      <c r="G167" s="65" t="s">
        <v>259</v>
      </c>
      <c r="H167" s="65">
        <f t="shared" ref="H167:H176" si="6">$H$74+1</f>
        <v>4</v>
      </c>
      <c r="I167" s="49"/>
      <c r="J167" s="6"/>
    </row>
    <row r="168" spans="1:10" s="66" customFormat="1" ht="92" thickTop="1" thickBot="1" x14ac:dyDescent="0.4">
      <c r="A168" s="53"/>
      <c r="B168" s="65">
        <f t="shared" si="4"/>
        <v>7</v>
      </c>
      <c r="C168" s="64" t="s">
        <v>6</v>
      </c>
      <c r="D168" s="64" t="s">
        <v>357</v>
      </c>
      <c r="E168" s="64" t="s">
        <v>202</v>
      </c>
      <c r="F168" s="46" t="s">
        <v>2</v>
      </c>
      <c r="G168" s="65" t="s">
        <v>259</v>
      </c>
      <c r="H168" s="65">
        <f t="shared" si="6"/>
        <v>4</v>
      </c>
      <c r="I168" s="49"/>
      <c r="J168" s="6"/>
    </row>
    <row r="169" spans="1:10" s="66" customFormat="1" ht="92" thickTop="1" thickBot="1" x14ac:dyDescent="0.4">
      <c r="A169" s="53"/>
      <c r="B169" s="65">
        <f t="shared" si="4"/>
        <v>8</v>
      </c>
      <c r="C169" s="64" t="s">
        <v>6</v>
      </c>
      <c r="D169" s="64" t="s">
        <v>358</v>
      </c>
      <c r="E169" s="64" t="s">
        <v>204</v>
      </c>
      <c r="F169" s="46" t="s">
        <v>2</v>
      </c>
      <c r="G169" s="65" t="s">
        <v>259</v>
      </c>
      <c r="H169" s="65">
        <f t="shared" si="6"/>
        <v>4</v>
      </c>
      <c r="I169" s="49"/>
      <c r="J169" s="6"/>
    </row>
    <row r="170" spans="1:10" s="66" customFormat="1" ht="92" thickTop="1" thickBot="1" x14ac:dyDescent="0.4">
      <c r="A170" s="53"/>
      <c r="B170" s="65">
        <f t="shared" si="4"/>
        <v>9</v>
      </c>
      <c r="C170" s="64" t="s">
        <v>7</v>
      </c>
      <c r="D170" s="64" t="s">
        <v>360</v>
      </c>
      <c r="E170" s="64" t="s">
        <v>361</v>
      </c>
      <c r="F170" s="46" t="s">
        <v>2</v>
      </c>
      <c r="G170" s="65" t="s">
        <v>259</v>
      </c>
      <c r="H170" s="65">
        <v>4</v>
      </c>
      <c r="I170" s="49"/>
      <c r="J170" s="6"/>
    </row>
    <row r="171" spans="1:10" s="66" customFormat="1" ht="92" thickTop="1" thickBot="1" x14ac:dyDescent="0.4">
      <c r="A171" s="53"/>
      <c r="B171" s="65">
        <f t="shared" si="4"/>
        <v>10</v>
      </c>
      <c r="C171" s="64" t="s">
        <v>7</v>
      </c>
      <c r="D171" s="64" t="s">
        <v>359</v>
      </c>
      <c r="E171" s="64" t="s">
        <v>278</v>
      </c>
      <c r="F171" s="46" t="s">
        <v>2</v>
      </c>
      <c r="G171" s="65" t="s">
        <v>259</v>
      </c>
      <c r="H171" s="65">
        <f t="shared" si="6"/>
        <v>4</v>
      </c>
      <c r="I171" s="49"/>
      <c r="J171" s="6"/>
    </row>
    <row r="172" spans="1:10" s="66" customFormat="1" ht="92" thickTop="1" thickBot="1" x14ac:dyDescent="0.4">
      <c r="A172" s="53"/>
      <c r="B172" s="65">
        <f t="shared" si="4"/>
        <v>11</v>
      </c>
      <c r="C172" s="64" t="s">
        <v>7</v>
      </c>
      <c r="D172" s="64" t="s">
        <v>205</v>
      </c>
      <c r="E172" s="64" t="s">
        <v>207</v>
      </c>
      <c r="F172" s="46" t="s">
        <v>2</v>
      </c>
      <c r="G172" s="65" t="s">
        <v>259</v>
      </c>
      <c r="H172" s="65">
        <f t="shared" si="6"/>
        <v>4</v>
      </c>
      <c r="I172" s="49"/>
      <c r="J172" s="6"/>
    </row>
    <row r="173" spans="1:10" s="66" customFormat="1" ht="92" thickTop="1" thickBot="1" x14ac:dyDescent="0.4">
      <c r="A173" s="53"/>
      <c r="B173" s="65">
        <f t="shared" si="4"/>
        <v>12</v>
      </c>
      <c r="C173" s="64" t="s">
        <v>7</v>
      </c>
      <c r="D173" s="64" t="s">
        <v>203</v>
      </c>
      <c r="E173" s="64" t="s">
        <v>208</v>
      </c>
      <c r="F173" s="46" t="s">
        <v>2</v>
      </c>
      <c r="G173" s="65" t="s">
        <v>259</v>
      </c>
      <c r="H173" s="65">
        <f t="shared" si="6"/>
        <v>4</v>
      </c>
      <c r="I173" s="49"/>
      <c r="J173" s="6"/>
    </row>
    <row r="174" spans="1:10" s="66" customFormat="1" ht="66" thickTop="1" thickBot="1" x14ac:dyDescent="0.4">
      <c r="A174" s="53"/>
      <c r="B174" s="65">
        <f t="shared" si="4"/>
        <v>13</v>
      </c>
      <c r="C174" s="64" t="s">
        <v>362</v>
      </c>
      <c r="D174" s="64" t="s">
        <v>363</v>
      </c>
      <c r="E174" s="64" t="s">
        <v>364</v>
      </c>
      <c r="F174" s="46" t="s">
        <v>2</v>
      </c>
      <c r="G174" s="65" t="s">
        <v>259</v>
      </c>
      <c r="H174" s="65">
        <v>4</v>
      </c>
      <c r="I174" s="49"/>
      <c r="J174" s="6"/>
    </row>
    <row r="175" spans="1:10" s="66" customFormat="1" ht="66" thickTop="1" thickBot="1" x14ac:dyDescent="0.4">
      <c r="A175" s="53"/>
      <c r="B175" s="72">
        <f t="shared" si="4"/>
        <v>14</v>
      </c>
      <c r="C175" s="64" t="s">
        <v>362</v>
      </c>
      <c r="D175" s="64" t="s">
        <v>365</v>
      </c>
      <c r="E175" s="64" t="s">
        <v>366</v>
      </c>
      <c r="F175" s="46" t="s">
        <v>2</v>
      </c>
      <c r="G175" s="65" t="s">
        <v>259</v>
      </c>
      <c r="H175" s="65">
        <v>4</v>
      </c>
      <c r="I175" s="49"/>
      <c r="J175" s="6"/>
    </row>
    <row r="176" spans="1:10" s="66" customFormat="1" ht="66" thickTop="1" thickBot="1" x14ac:dyDescent="0.4">
      <c r="A176" s="70"/>
      <c r="B176" s="73"/>
      <c r="C176" s="71" t="s">
        <v>8</v>
      </c>
      <c r="D176" s="64" t="s">
        <v>367</v>
      </c>
      <c r="E176" s="64" t="s">
        <v>206</v>
      </c>
      <c r="F176" s="46" t="s">
        <v>2</v>
      </c>
      <c r="G176" s="65" t="s">
        <v>259</v>
      </c>
      <c r="H176" s="65">
        <f t="shared" si="6"/>
        <v>4</v>
      </c>
      <c r="I176" s="49"/>
      <c r="J176" s="6"/>
    </row>
    <row r="177" spans="1:10" s="66" customFormat="1" ht="66" thickTop="1" thickBot="1" x14ac:dyDescent="0.4">
      <c r="A177" s="53"/>
      <c r="C177" s="64" t="s">
        <v>5</v>
      </c>
      <c r="D177" s="64" t="s">
        <v>368</v>
      </c>
      <c r="E177" s="64" t="s">
        <v>209</v>
      </c>
      <c r="F177" s="46" t="s">
        <v>2</v>
      </c>
      <c r="G177" s="65" t="s">
        <v>259</v>
      </c>
      <c r="H177" s="65">
        <f>$H$74+1</f>
        <v>4</v>
      </c>
      <c r="I177" s="49"/>
      <c r="J177" s="6"/>
    </row>
    <row r="178" spans="1:10" s="66" customFormat="1" ht="40" thickTop="1" thickBot="1" x14ac:dyDescent="0.4">
      <c r="A178" s="53"/>
      <c r="B178" s="65">
        <f t="shared" ref="B178:B191" si="7">ROW(A18)</f>
        <v>18</v>
      </c>
      <c r="C178" s="64" t="s">
        <v>63</v>
      </c>
      <c r="D178" s="61" t="s">
        <v>450</v>
      </c>
      <c r="E178" s="61" t="s">
        <v>451</v>
      </c>
      <c r="F178" s="46" t="s">
        <v>30</v>
      </c>
      <c r="G178" s="65" t="s">
        <v>259</v>
      </c>
      <c r="H178" s="65">
        <f>D12</f>
        <v>5</v>
      </c>
      <c r="I178" s="49"/>
      <c r="J178" s="6"/>
    </row>
    <row r="179" spans="1:10" s="66" customFormat="1" ht="27" thickTop="1" thickBot="1" x14ac:dyDescent="0.4">
      <c r="A179" s="53"/>
      <c r="B179" s="65">
        <f t="shared" si="7"/>
        <v>19</v>
      </c>
      <c r="C179" s="64" t="s">
        <v>210</v>
      </c>
      <c r="D179" s="64" t="s">
        <v>369</v>
      </c>
      <c r="E179" s="64" t="s">
        <v>211</v>
      </c>
      <c r="F179" s="46" t="s">
        <v>30</v>
      </c>
      <c r="G179" s="65" t="s">
        <v>259</v>
      </c>
      <c r="H179" s="65">
        <f>D12</f>
        <v>5</v>
      </c>
      <c r="I179" s="49"/>
      <c r="J179" s="6"/>
    </row>
    <row r="180" spans="1:10" s="66" customFormat="1" ht="14" thickTop="1" thickBot="1" x14ac:dyDescent="0.4">
      <c r="A180" s="53"/>
      <c r="B180" s="65">
        <f t="shared" si="7"/>
        <v>20</v>
      </c>
      <c r="C180" s="64" t="s">
        <v>66</v>
      </c>
      <c r="D180" s="64" t="s">
        <v>370</v>
      </c>
      <c r="E180" s="64" t="s">
        <v>371</v>
      </c>
      <c r="F180" s="46" t="s">
        <v>2</v>
      </c>
      <c r="G180" s="65" t="s">
        <v>259</v>
      </c>
      <c r="H180" s="65">
        <v>3</v>
      </c>
      <c r="I180" s="49"/>
      <c r="J180" s="6"/>
    </row>
    <row r="181" spans="1:10" s="66" customFormat="1" ht="14" thickTop="1" thickBot="1" x14ac:dyDescent="0.4">
      <c r="A181" s="53"/>
      <c r="B181" s="65">
        <f t="shared" si="7"/>
        <v>21</v>
      </c>
      <c r="C181" s="64" t="s">
        <v>66</v>
      </c>
      <c r="D181" s="64" t="s">
        <v>372</v>
      </c>
      <c r="E181" s="64" t="s">
        <v>373</v>
      </c>
      <c r="F181" s="46" t="s">
        <v>2</v>
      </c>
      <c r="G181" s="65" t="s">
        <v>259</v>
      </c>
      <c r="H181" s="65">
        <v>3</v>
      </c>
      <c r="I181" s="49"/>
      <c r="J181" s="6"/>
    </row>
    <row r="182" spans="1:10" s="66" customFormat="1" ht="40" thickTop="1" thickBot="1" x14ac:dyDescent="0.4">
      <c r="A182" s="53"/>
      <c r="B182" s="65">
        <f t="shared" si="7"/>
        <v>22</v>
      </c>
      <c r="C182" s="64" t="s">
        <v>67</v>
      </c>
      <c r="D182" s="64" t="s">
        <v>473</v>
      </c>
      <c r="E182" s="64" t="s">
        <v>232</v>
      </c>
      <c r="F182" s="46" t="s">
        <v>2</v>
      </c>
      <c r="G182" s="65" t="s">
        <v>259</v>
      </c>
      <c r="H182" s="65">
        <v>7</v>
      </c>
      <c r="I182" s="49"/>
      <c r="J182" s="6"/>
    </row>
    <row r="183" spans="1:10" s="66" customFormat="1" ht="27" thickTop="1" thickBot="1" x14ac:dyDescent="0.4">
      <c r="A183" s="53"/>
      <c r="B183" s="65">
        <f t="shared" si="7"/>
        <v>23</v>
      </c>
      <c r="C183" s="64" t="s">
        <v>235</v>
      </c>
      <c r="D183" s="64" t="s">
        <v>472</v>
      </c>
      <c r="E183" s="64" t="s">
        <v>233</v>
      </c>
      <c r="F183" s="46" t="s">
        <v>2</v>
      </c>
      <c r="G183" s="65" t="s">
        <v>259</v>
      </c>
      <c r="H183" s="65">
        <f>$D$12</f>
        <v>5</v>
      </c>
      <c r="I183" s="49"/>
      <c r="J183" s="6"/>
    </row>
    <row r="184" spans="1:10" s="66" customFormat="1" ht="14" thickTop="1" thickBot="1" x14ac:dyDescent="0.4">
      <c r="A184" s="53"/>
      <c r="B184" s="65">
        <f t="shared" si="7"/>
        <v>24</v>
      </c>
      <c r="C184" s="64" t="s">
        <v>235</v>
      </c>
      <c r="D184" s="64" t="s">
        <v>471</v>
      </c>
      <c r="E184" s="64" t="s">
        <v>234</v>
      </c>
      <c r="F184" s="46" t="s">
        <v>2</v>
      </c>
      <c r="G184" s="65" t="s">
        <v>259</v>
      </c>
      <c r="H184" s="65">
        <f>$D$12</f>
        <v>5</v>
      </c>
      <c r="I184" s="49"/>
      <c r="J184" s="6"/>
    </row>
    <row r="185" spans="1:10" s="66" customFormat="1" ht="27" thickTop="1" thickBot="1" x14ac:dyDescent="0.4">
      <c r="A185" s="53"/>
      <c r="B185" s="65">
        <f t="shared" si="7"/>
        <v>25</v>
      </c>
      <c r="C185" s="64" t="s">
        <v>64</v>
      </c>
      <c r="D185" s="64" t="s">
        <v>374</v>
      </c>
      <c r="E185" s="64" t="s">
        <v>224</v>
      </c>
      <c r="F185" s="46" t="s">
        <v>2</v>
      </c>
      <c r="G185" s="65" t="s">
        <v>259</v>
      </c>
      <c r="H185" s="65">
        <f>$D$12*2</f>
        <v>10</v>
      </c>
      <c r="I185" s="64"/>
      <c r="J185" s="6"/>
    </row>
    <row r="186" spans="1:10" s="66" customFormat="1" ht="27" thickTop="1" thickBot="1" x14ac:dyDescent="0.4">
      <c r="A186" s="53"/>
      <c r="B186" s="65">
        <f t="shared" si="7"/>
        <v>26</v>
      </c>
      <c r="C186" s="64" t="s">
        <v>64</v>
      </c>
      <c r="D186" s="64" t="s">
        <v>375</v>
      </c>
      <c r="E186" s="64" t="s">
        <v>225</v>
      </c>
      <c r="F186" s="46" t="s">
        <v>2</v>
      </c>
      <c r="G186" s="65" t="s">
        <v>259</v>
      </c>
      <c r="H186" s="65">
        <f>$D$12*2</f>
        <v>10</v>
      </c>
      <c r="I186" s="64"/>
      <c r="J186" s="6"/>
    </row>
    <row r="187" spans="1:10" s="66" customFormat="1" ht="27" thickTop="1" thickBot="1" x14ac:dyDescent="0.4">
      <c r="A187" s="53"/>
      <c r="B187" s="65">
        <f t="shared" si="7"/>
        <v>27</v>
      </c>
      <c r="C187" s="64" t="s">
        <v>64</v>
      </c>
      <c r="D187" s="64" t="s">
        <v>376</v>
      </c>
      <c r="E187" s="64" t="s">
        <v>226</v>
      </c>
      <c r="F187" s="46" t="s">
        <v>2</v>
      </c>
      <c r="G187" s="65" t="s">
        <v>259</v>
      </c>
      <c r="H187" s="65">
        <f>$D$12*2</f>
        <v>10</v>
      </c>
      <c r="I187" s="64"/>
      <c r="J187" s="6"/>
    </row>
    <row r="188" spans="1:10" s="66" customFormat="1" ht="27" thickTop="1" thickBot="1" x14ac:dyDescent="0.4">
      <c r="A188" s="53"/>
      <c r="B188" s="65">
        <f t="shared" si="7"/>
        <v>28</v>
      </c>
      <c r="C188" s="64" t="s">
        <v>64</v>
      </c>
      <c r="D188" s="64" t="s">
        <v>377</v>
      </c>
      <c r="E188" s="64" t="s">
        <v>227</v>
      </c>
      <c r="F188" s="46" t="s">
        <v>2</v>
      </c>
      <c r="G188" s="65" t="s">
        <v>259</v>
      </c>
      <c r="H188" s="65">
        <f>$D$12*2</f>
        <v>10</v>
      </c>
      <c r="I188" s="64"/>
      <c r="J188" s="6"/>
    </row>
    <row r="189" spans="1:10" s="66" customFormat="1" ht="27" thickTop="1" thickBot="1" x14ac:dyDescent="0.4">
      <c r="A189" s="53"/>
      <c r="B189" s="65">
        <f t="shared" si="7"/>
        <v>29</v>
      </c>
      <c r="C189" s="64" t="s">
        <v>142</v>
      </c>
      <c r="D189" s="64" t="s">
        <v>378</v>
      </c>
      <c r="E189" s="64" t="s">
        <v>221</v>
      </c>
      <c r="F189" s="46" t="s">
        <v>2</v>
      </c>
      <c r="G189" s="46" t="s">
        <v>259</v>
      </c>
      <c r="H189" s="65">
        <f>$D$12*3</f>
        <v>15</v>
      </c>
      <c r="I189" s="64"/>
      <c r="J189" s="6"/>
    </row>
    <row r="190" spans="1:10" s="66" customFormat="1" ht="27" thickTop="1" thickBot="1" x14ac:dyDescent="0.4">
      <c r="A190" s="53"/>
      <c r="B190" s="65">
        <f t="shared" si="7"/>
        <v>30</v>
      </c>
      <c r="C190" s="64" t="s">
        <v>142</v>
      </c>
      <c r="D190" s="64" t="s">
        <v>379</v>
      </c>
      <c r="E190" s="64" t="s">
        <v>222</v>
      </c>
      <c r="F190" s="46" t="s">
        <v>2</v>
      </c>
      <c r="G190" s="65" t="s">
        <v>259</v>
      </c>
      <c r="H190" s="65">
        <f>$D$12*3</f>
        <v>15</v>
      </c>
      <c r="I190" s="64"/>
      <c r="J190" s="6"/>
    </row>
    <row r="191" spans="1:10" s="66" customFormat="1" ht="27" thickTop="1" thickBot="1" x14ac:dyDescent="0.4">
      <c r="A191" s="53"/>
      <c r="B191" s="65">
        <f t="shared" si="7"/>
        <v>31</v>
      </c>
      <c r="C191" s="64" t="s">
        <v>142</v>
      </c>
      <c r="D191" s="64" t="s">
        <v>380</v>
      </c>
      <c r="E191" s="64" t="s">
        <v>223</v>
      </c>
      <c r="F191" s="46" t="s">
        <v>2</v>
      </c>
      <c r="G191" s="65" t="s">
        <v>259</v>
      </c>
      <c r="H191" s="65">
        <f>$D$12*3</f>
        <v>15</v>
      </c>
      <c r="I191" s="64"/>
      <c r="J191" s="6"/>
    </row>
    <row r="192" spans="1:10" s="66" customFormat="1" ht="27" thickTop="1" thickBot="1" x14ac:dyDescent="0.4">
      <c r="A192" s="53"/>
      <c r="B192" s="65">
        <f t="shared" ref="B192:B219" si="8">ROW(A34)</f>
        <v>34</v>
      </c>
      <c r="C192" s="64" t="s">
        <v>65</v>
      </c>
      <c r="D192" s="64" t="s">
        <v>381</v>
      </c>
      <c r="E192" s="64" t="s">
        <v>228</v>
      </c>
      <c r="F192" s="46" t="s">
        <v>2</v>
      </c>
      <c r="G192" s="46" t="s">
        <v>259</v>
      </c>
      <c r="H192" s="46">
        <f>$D$12*3</f>
        <v>15</v>
      </c>
      <c r="I192" s="64"/>
      <c r="J192" s="6"/>
    </row>
    <row r="193" spans="1:10" s="66" customFormat="1" ht="27" thickTop="1" thickBot="1" x14ac:dyDescent="0.4">
      <c r="A193" s="53"/>
      <c r="B193" s="65">
        <f t="shared" si="8"/>
        <v>35</v>
      </c>
      <c r="C193" s="64" t="s">
        <v>65</v>
      </c>
      <c r="D193" s="64" t="s">
        <v>382</v>
      </c>
      <c r="E193" s="64" t="s">
        <v>229</v>
      </c>
      <c r="F193" s="46" t="s">
        <v>2</v>
      </c>
      <c r="G193" s="46" t="s">
        <v>259</v>
      </c>
      <c r="H193" s="46">
        <f>$D$12*3</f>
        <v>15</v>
      </c>
      <c r="I193" s="64"/>
      <c r="J193" s="6"/>
    </row>
    <row r="194" spans="1:10" s="66" customFormat="1" ht="27" thickTop="1" thickBot="1" x14ac:dyDescent="0.4">
      <c r="A194" s="53"/>
      <c r="B194" s="65">
        <f t="shared" si="8"/>
        <v>36</v>
      </c>
      <c r="C194" s="64" t="s">
        <v>65</v>
      </c>
      <c r="D194" s="64" t="s">
        <v>383</v>
      </c>
      <c r="E194" s="64" t="s">
        <v>230</v>
      </c>
      <c r="F194" s="46" t="s">
        <v>2</v>
      </c>
      <c r="G194" s="46" t="s">
        <v>259</v>
      </c>
      <c r="H194" s="46">
        <f>$D$12*3</f>
        <v>15</v>
      </c>
      <c r="I194" s="64"/>
      <c r="J194" s="6"/>
    </row>
    <row r="195" spans="1:10" s="66" customFormat="1" ht="27" thickTop="1" thickBot="1" x14ac:dyDescent="0.4">
      <c r="A195" s="53"/>
      <c r="B195" s="65">
        <f t="shared" si="8"/>
        <v>37</v>
      </c>
      <c r="C195" s="64" t="s">
        <v>65</v>
      </c>
      <c r="D195" s="64" t="s">
        <v>384</v>
      </c>
      <c r="E195" s="64" t="s">
        <v>231</v>
      </c>
      <c r="F195" s="46" t="s">
        <v>2</v>
      </c>
      <c r="G195" s="46" t="s">
        <v>259</v>
      </c>
      <c r="H195" s="46">
        <f>$D$12*3</f>
        <v>15</v>
      </c>
      <c r="I195" s="64"/>
      <c r="J195" s="6"/>
    </row>
    <row r="196" spans="1:10" s="66" customFormat="1" ht="40" thickTop="1" thickBot="1" x14ac:dyDescent="0.4">
      <c r="A196" s="53"/>
      <c r="B196" s="65">
        <f t="shared" si="8"/>
        <v>38</v>
      </c>
      <c r="C196" s="64" t="s">
        <v>68</v>
      </c>
      <c r="D196" s="64"/>
      <c r="E196" s="64" t="s">
        <v>213</v>
      </c>
      <c r="F196" s="46" t="s">
        <v>212</v>
      </c>
      <c r="G196" s="65" t="s">
        <v>259</v>
      </c>
      <c r="H196" s="65">
        <f>0.1*5</f>
        <v>0.5</v>
      </c>
      <c r="I196" s="49"/>
      <c r="J196" s="6"/>
    </row>
    <row r="197" spans="1:10" s="66" customFormat="1" ht="40" thickTop="1" thickBot="1" x14ac:dyDescent="0.4">
      <c r="A197" s="53"/>
      <c r="B197" s="65">
        <f t="shared" si="8"/>
        <v>39</v>
      </c>
      <c r="C197" s="64" t="s">
        <v>68</v>
      </c>
      <c r="D197" s="64"/>
      <c r="E197" s="64" t="s">
        <v>214</v>
      </c>
      <c r="F197" s="46" t="s">
        <v>212</v>
      </c>
      <c r="G197" s="65" t="s">
        <v>259</v>
      </c>
      <c r="H197" s="65">
        <f>0.2*5</f>
        <v>1</v>
      </c>
      <c r="I197" s="49"/>
      <c r="J197" s="6"/>
    </row>
    <row r="198" spans="1:10" s="66" customFormat="1" ht="40" thickTop="1" thickBot="1" x14ac:dyDescent="0.4">
      <c r="A198" s="53"/>
      <c r="B198" s="65">
        <f t="shared" si="8"/>
        <v>40</v>
      </c>
      <c r="C198" s="64" t="s">
        <v>68</v>
      </c>
      <c r="D198" s="64"/>
      <c r="E198" s="64" t="s">
        <v>215</v>
      </c>
      <c r="F198" s="46" t="s">
        <v>212</v>
      </c>
      <c r="G198" s="65" t="s">
        <v>259</v>
      </c>
      <c r="H198" s="65">
        <f>0.2*5</f>
        <v>1</v>
      </c>
      <c r="I198" s="49"/>
      <c r="J198" s="6"/>
    </row>
    <row r="199" spans="1:10" s="66" customFormat="1" ht="40" thickTop="1" thickBot="1" x14ac:dyDescent="0.4">
      <c r="A199" s="53"/>
      <c r="B199" s="65">
        <f t="shared" si="8"/>
        <v>41</v>
      </c>
      <c r="C199" s="64" t="s">
        <v>68</v>
      </c>
      <c r="D199" s="64"/>
      <c r="E199" s="64" t="s">
        <v>216</v>
      </c>
      <c r="F199" s="46" t="s">
        <v>212</v>
      </c>
      <c r="G199" s="65" t="s">
        <v>259</v>
      </c>
      <c r="H199" s="65">
        <f>0.3*5</f>
        <v>1.5</v>
      </c>
      <c r="I199" s="49"/>
      <c r="J199" s="6"/>
    </row>
    <row r="200" spans="1:10" s="66" customFormat="1" ht="14" thickTop="1" thickBot="1" x14ac:dyDescent="0.4">
      <c r="A200" s="53"/>
      <c r="B200" s="65">
        <f t="shared" si="8"/>
        <v>42</v>
      </c>
      <c r="C200" s="64" t="s">
        <v>385</v>
      </c>
      <c r="D200" s="64"/>
      <c r="E200" s="64" t="s">
        <v>386</v>
      </c>
      <c r="F200" s="46" t="s">
        <v>2</v>
      </c>
      <c r="G200" s="65"/>
      <c r="H200" s="65">
        <v>5</v>
      </c>
      <c r="I200" s="49"/>
      <c r="J200" s="6"/>
    </row>
    <row r="201" spans="1:10" s="66" customFormat="1" ht="14" thickTop="1" thickBot="1" x14ac:dyDescent="0.4">
      <c r="A201" s="53"/>
      <c r="B201" s="65">
        <f t="shared" si="8"/>
        <v>43</v>
      </c>
      <c r="C201" s="64" t="s">
        <v>387</v>
      </c>
      <c r="D201" s="64"/>
      <c r="E201" s="64"/>
      <c r="F201" s="46" t="s">
        <v>212</v>
      </c>
      <c r="G201" s="65"/>
      <c r="H201" s="65">
        <v>0.5</v>
      </c>
      <c r="I201" s="49"/>
      <c r="J201" s="6"/>
    </row>
    <row r="202" spans="1:10" s="66" customFormat="1" ht="14" thickTop="1" thickBot="1" x14ac:dyDescent="0.4">
      <c r="A202" s="53"/>
      <c r="B202" s="65">
        <f t="shared" si="8"/>
        <v>44</v>
      </c>
      <c r="C202" s="64" t="s">
        <v>388</v>
      </c>
      <c r="D202" s="64"/>
      <c r="E202" s="64"/>
      <c r="F202" s="46" t="s">
        <v>212</v>
      </c>
      <c r="G202" s="65"/>
      <c r="H202" s="65">
        <v>0.5</v>
      </c>
      <c r="I202" s="49"/>
      <c r="J202" s="6"/>
    </row>
    <row r="203" spans="1:10" s="66" customFormat="1" ht="14" thickTop="1" thickBot="1" x14ac:dyDescent="0.4">
      <c r="A203" s="53"/>
      <c r="B203" s="65">
        <f t="shared" si="8"/>
        <v>45</v>
      </c>
      <c r="C203" s="64" t="s">
        <v>389</v>
      </c>
      <c r="D203" s="64"/>
      <c r="E203" s="64"/>
      <c r="F203" s="46" t="s">
        <v>212</v>
      </c>
      <c r="G203" s="65"/>
      <c r="H203" s="65">
        <v>0.5</v>
      </c>
      <c r="I203" s="49"/>
      <c r="J203" s="6"/>
    </row>
    <row r="204" spans="1:10" s="66" customFormat="1" ht="14" thickTop="1" thickBot="1" x14ac:dyDescent="0.4">
      <c r="A204" s="53"/>
      <c r="B204" s="65">
        <f t="shared" si="8"/>
        <v>46</v>
      </c>
      <c r="C204" s="64" t="s">
        <v>390</v>
      </c>
      <c r="D204" s="64"/>
      <c r="E204" s="64" t="s">
        <v>391</v>
      </c>
      <c r="F204" s="46" t="s">
        <v>2</v>
      </c>
      <c r="G204" s="65"/>
      <c r="H204" s="65">
        <v>50</v>
      </c>
      <c r="I204" s="49"/>
      <c r="J204" s="6"/>
    </row>
    <row r="205" spans="1:10" s="66" customFormat="1" ht="14" thickTop="1" thickBot="1" x14ac:dyDescent="0.4">
      <c r="A205" s="53"/>
      <c r="B205" s="65">
        <f t="shared" si="8"/>
        <v>47</v>
      </c>
      <c r="C205" s="64" t="s">
        <v>69</v>
      </c>
      <c r="D205" s="64" t="s">
        <v>71</v>
      </c>
      <c r="E205" s="64" t="s">
        <v>236</v>
      </c>
      <c r="F205" s="46" t="s">
        <v>70</v>
      </c>
      <c r="G205" s="65" t="s">
        <v>259</v>
      </c>
      <c r="H205" s="65">
        <v>2</v>
      </c>
      <c r="I205" s="49"/>
      <c r="J205" s="6"/>
    </row>
    <row r="206" spans="1:10" s="66" customFormat="1" ht="27" thickTop="1" thickBot="1" x14ac:dyDescent="0.4">
      <c r="A206" s="53"/>
      <c r="B206" s="65">
        <f t="shared" si="8"/>
        <v>48</v>
      </c>
      <c r="C206" s="64" t="s">
        <v>392</v>
      </c>
      <c r="D206" s="64" t="s">
        <v>393</v>
      </c>
      <c r="E206" s="64" t="s">
        <v>394</v>
      </c>
      <c r="F206" s="46" t="s">
        <v>2</v>
      </c>
      <c r="G206" s="65"/>
      <c r="H206" s="65">
        <v>5</v>
      </c>
      <c r="I206" s="49"/>
      <c r="J206" s="6"/>
    </row>
    <row r="207" spans="1:10" s="66" customFormat="1" ht="14" thickTop="1" thickBot="1" x14ac:dyDescent="0.4">
      <c r="A207" s="53"/>
      <c r="B207" s="65">
        <f t="shared" si="8"/>
        <v>49</v>
      </c>
      <c r="C207" s="64" t="s">
        <v>72</v>
      </c>
      <c r="D207" s="64" t="s">
        <v>395</v>
      </c>
      <c r="E207" s="64" t="s">
        <v>469</v>
      </c>
      <c r="F207" s="46" t="s">
        <v>73</v>
      </c>
      <c r="G207" s="65" t="s">
        <v>259</v>
      </c>
      <c r="H207" s="65">
        <f>INT(D12/2)</f>
        <v>2</v>
      </c>
      <c r="I207" s="49"/>
      <c r="J207" s="6"/>
    </row>
    <row r="208" spans="1:10" s="66" customFormat="1" ht="27" thickTop="1" thickBot="1" x14ac:dyDescent="0.4">
      <c r="A208" s="53"/>
      <c r="B208" s="65">
        <f t="shared" si="8"/>
        <v>50</v>
      </c>
      <c r="C208" s="64" t="s">
        <v>74</v>
      </c>
      <c r="D208" s="64" t="s">
        <v>396</v>
      </c>
      <c r="E208" s="64" t="s">
        <v>470</v>
      </c>
      <c r="F208" s="46" t="s">
        <v>75</v>
      </c>
      <c r="G208" s="65" t="s">
        <v>259</v>
      </c>
      <c r="H208" s="65">
        <v>2</v>
      </c>
      <c r="I208" s="49"/>
      <c r="J208" s="6"/>
    </row>
    <row r="209" spans="1:10" s="66" customFormat="1" ht="14" thickTop="1" thickBot="1" x14ac:dyDescent="0.4">
      <c r="A209" s="53"/>
      <c r="B209" s="65">
        <f t="shared" si="8"/>
        <v>51</v>
      </c>
      <c r="C209" s="64" t="s">
        <v>76</v>
      </c>
      <c r="D209" s="64" t="s">
        <v>397</v>
      </c>
      <c r="E209" s="64" t="s">
        <v>466</v>
      </c>
      <c r="F209" s="46" t="s">
        <v>73</v>
      </c>
      <c r="G209" s="65" t="s">
        <v>259</v>
      </c>
      <c r="H209" s="65">
        <v>2</v>
      </c>
      <c r="I209" s="49"/>
      <c r="J209" s="6"/>
    </row>
    <row r="210" spans="1:10" s="66" customFormat="1" ht="14" thickTop="1" thickBot="1" x14ac:dyDescent="0.4">
      <c r="A210" s="53"/>
      <c r="B210" s="65">
        <f t="shared" si="8"/>
        <v>52</v>
      </c>
      <c r="C210" s="64" t="s">
        <v>238</v>
      </c>
      <c r="D210" s="64" t="s">
        <v>398</v>
      </c>
      <c r="E210" s="64" t="s">
        <v>466</v>
      </c>
      <c r="F210" s="46" t="s">
        <v>212</v>
      </c>
      <c r="G210" s="65" t="s">
        <v>259</v>
      </c>
      <c r="H210" s="65">
        <f>INT($D$12*1.5)</f>
        <v>7</v>
      </c>
      <c r="I210" s="49"/>
      <c r="J210" s="6"/>
    </row>
    <row r="211" spans="1:10" s="66" customFormat="1" ht="14" thickTop="1" thickBot="1" x14ac:dyDescent="0.4">
      <c r="A211" s="53"/>
      <c r="B211" s="65">
        <f t="shared" si="8"/>
        <v>53</v>
      </c>
      <c r="C211" s="64" t="s">
        <v>239</v>
      </c>
      <c r="D211" s="64" t="s">
        <v>399</v>
      </c>
      <c r="E211" s="64" t="s">
        <v>469</v>
      </c>
      <c r="F211" s="46" t="s">
        <v>212</v>
      </c>
      <c r="G211" s="65" t="s">
        <v>259</v>
      </c>
      <c r="H211" s="65">
        <f>H210*0.3</f>
        <v>2.1</v>
      </c>
      <c r="I211" s="49"/>
      <c r="J211" s="6"/>
    </row>
    <row r="212" spans="1:10" s="66" customFormat="1" ht="27" thickTop="1" thickBot="1" x14ac:dyDescent="0.4">
      <c r="A212" s="53"/>
      <c r="B212" s="65">
        <f t="shared" si="8"/>
        <v>54</v>
      </c>
      <c r="C212" s="64" t="s">
        <v>85</v>
      </c>
      <c r="D212" s="64" t="s">
        <v>400</v>
      </c>
      <c r="E212" s="64" t="s">
        <v>237</v>
      </c>
      <c r="F212" s="46" t="s">
        <v>212</v>
      </c>
      <c r="G212" s="65" t="s">
        <v>259</v>
      </c>
      <c r="H212" s="65">
        <v>10</v>
      </c>
      <c r="I212" s="49"/>
      <c r="J212" s="6"/>
    </row>
    <row r="213" spans="1:10" s="66" customFormat="1" ht="27" thickTop="1" thickBot="1" x14ac:dyDescent="0.4">
      <c r="A213" s="53"/>
      <c r="B213" s="65">
        <f t="shared" si="8"/>
        <v>55</v>
      </c>
      <c r="C213" s="64" t="s">
        <v>87</v>
      </c>
      <c r="D213" s="64"/>
      <c r="E213" s="64" t="s">
        <v>401</v>
      </c>
      <c r="F213" s="46" t="s">
        <v>2</v>
      </c>
      <c r="G213" s="65" t="s">
        <v>259</v>
      </c>
      <c r="H213" s="65">
        <f>$D$12*5</f>
        <v>25</v>
      </c>
      <c r="I213" s="49"/>
      <c r="J213" s="6"/>
    </row>
    <row r="214" spans="1:10" s="66" customFormat="1" ht="27" thickTop="1" thickBot="1" x14ac:dyDescent="0.4">
      <c r="A214" s="53"/>
      <c r="B214" s="65">
        <f t="shared" si="8"/>
        <v>56</v>
      </c>
      <c r="C214" s="64" t="s">
        <v>87</v>
      </c>
      <c r="D214" s="64"/>
      <c r="E214" s="64" t="s">
        <v>402</v>
      </c>
      <c r="F214" s="46" t="s">
        <v>2</v>
      </c>
      <c r="G214" s="65" t="s">
        <v>259</v>
      </c>
      <c r="H214" s="65">
        <f>$D$12*5</f>
        <v>25</v>
      </c>
      <c r="I214" s="49"/>
      <c r="J214" s="6"/>
    </row>
    <row r="215" spans="1:10" s="66" customFormat="1" ht="27" thickTop="1" thickBot="1" x14ac:dyDescent="0.4">
      <c r="A215" s="53"/>
      <c r="B215" s="65">
        <f t="shared" si="8"/>
        <v>57</v>
      </c>
      <c r="C215" s="64" t="s">
        <v>86</v>
      </c>
      <c r="D215" s="64"/>
      <c r="E215" s="64" t="s">
        <v>403</v>
      </c>
      <c r="F215" s="46" t="s">
        <v>2</v>
      </c>
      <c r="G215" s="65" t="s">
        <v>259</v>
      </c>
      <c r="H215" s="65">
        <f>$D$12</f>
        <v>5</v>
      </c>
      <c r="I215" s="49"/>
      <c r="J215" s="6"/>
    </row>
    <row r="216" spans="1:10" s="66" customFormat="1" ht="131" thickTop="1" thickBot="1" x14ac:dyDescent="0.4">
      <c r="A216" s="53"/>
      <c r="B216" s="65">
        <f t="shared" si="8"/>
        <v>58</v>
      </c>
      <c r="C216" s="64" t="s">
        <v>91</v>
      </c>
      <c r="D216" s="64" t="s">
        <v>404</v>
      </c>
      <c r="E216" s="64" t="s">
        <v>405</v>
      </c>
      <c r="F216" s="46" t="s">
        <v>97</v>
      </c>
      <c r="G216" s="65" t="s">
        <v>259</v>
      </c>
      <c r="H216" s="65">
        <f>$D$12*5</f>
        <v>25</v>
      </c>
      <c r="I216" s="49"/>
      <c r="J216" s="6"/>
    </row>
    <row r="217" spans="1:10" s="66" customFormat="1" ht="118" thickTop="1" thickBot="1" x14ac:dyDescent="0.4">
      <c r="A217" s="53"/>
      <c r="B217" s="65">
        <f t="shared" si="8"/>
        <v>59</v>
      </c>
      <c r="C217" s="64" t="s">
        <v>96</v>
      </c>
      <c r="D217" s="64" t="s">
        <v>406</v>
      </c>
      <c r="E217" s="64" t="s">
        <v>407</v>
      </c>
      <c r="F217" s="46" t="s">
        <v>97</v>
      </c>
      <c r="G217" s="65" t="s">
        <v>259</v>
      </c>
      <c r="H217" s="65">
        <f>$D$12*2</f>
        <v>10</v>
      </c>
      <c r="I217" s="49"/>
      <c r="J217" s="6"/>
    </row>
    <row r="218" spans="1:10" s="66" customFormat="1" ht="92" thickTop="1" thickBot="1" x14ac:dyDescent="0.4">
      <c r="A218" s="53"/>
      <c r="B218" s="65">
        <f t="shared" si="8"/>
        <v>60</v>
      </c>
      <c r="C218" s="64" t="s">
        <v>92</v>
      </c>
      <c r="D218" s="64" t="s">
        <v>408</v>
      </c>
      <c r="E218" s="64" t="s">
        <v>409</v>
      </c>
      <c r="F218" s="46" t="s">
        <v>26</v>
      </c>
      <c r="G218" s="65" t="s">
        <v>259</v>
      </c>
      <c r="H218" s="65">
        <f>$D$12*2</f>
        <v>10</v>
      </c>
      <c r="I218" s="49"/>
      <c r="J218" s="6"/>
    </row>
    <row r="219" spans="1:10" s="66" customFormat="1" ht="118" thickTop="1" thickBot="1" x14ac:dyDescent="0.4">
      <c r="A219" s="53"/>
      <c r="B219" s="65">
        <f t="shared" si="8"/>
        <v>61</v>
      </c>
      <c r="C219" s="64" t="s">
        <v>93</v>
      </c>
      <c r="D219" s="64" t="s">
        <v>410</v>
      </c>
      <c r="E219" s="64" t="s">
        <v>411</v>
      </c>
      <c r="F219" s="46" t="s">
        <v>97</v>
      </c>
      <c r="G219" s="65" t="s">
        <v>259</v>
      </c>
      <c r="H219" s="65">
        <f>$D$12*3</f>
        <v>15</v>
      </c>
      <c r="I219" s="49"/>
      <c r="J219" s="6"/>
    </row>
    <row r="220" spans="1:10" s="66" customFormat="1" ht="92" thickTop="1" thickBot="1" x14ac:dyDescent="0.4">
      <c r="A220" s="53"/>
      <c r="B220" s="65">
        <f>ROW(A63)</f>
        <v>63</v>
      </c>
      <c r="C220" s="64" t="s">
        <v>94</v>
      </c>
      <c r="D220" s="64" t="s">
        <v>412</v>
      </c>
      <c r="E220" s="64" t="s">
        <v>413</v>
      </c>
      <c r="F220" s="46" t="s">
        <v>97</v>
      </c>
      <c r="G220" s="65" t="s">
        <v>259</v>
      </c>
      <c r="H220" s="65">
        <f>$D$12*2</f>
        <v>10</v>
      </c>
      <c r="I220" s="49"/>
      <c r="J220" s="6"/>
    </row>
    <row r="221" spans="1:10" s="66" customFormat="1" ht="79" thickTop="1" thickBot="1" x14ac:dyDescent="0.4">
      <c r="A221" s="53"/>
      <c r="B221" s="65">
        <f>ROW(A65)</f>
        <v>65</v>
      </c>
      <c r="C221" s="64" t="s">
        <v>414</v>
      </c>
      <c r="D221" s="64" t="s">
        <v>415</v>
      </c>
      <c r="E221" s="64" t="s">
        <v>416</v>
      </c>
      <c r="F221" s="46" t="s">
        <v>97</v>
      </c>
      <c r="G221" s="65" t="s">
        <v>259</v>
      </c>
      <c r="H221" s="65">
        <f>$D$12*2</f>
        <v>10</v>
      </c>
      <c r="I221" s="49"/>
      <c r="J221" s="6"/>
    </row>
    <row r="222" spans="1:10" s="66" customFormat="1" ht="53" thickTop="1" thickBot="1" x14ac:dyDescent="0.4">
      <c r="A222" s="53"/>
      <c r="B222" s="65">
        <f t="shared" ref="B222:B232" si="9">ROW(A67)</f>
        <v>67</v>
      </c>
      <c r="C222" s="64" t="s">
        <v>95</v>
      </c>
      <c r="D222" s="64" t="s">
        <v>417</v>
      </c>
      <c r="E222" s="64" t="s">
        <v>418</v>
      </c>
      <c r="F222" s="46" t="s">
        <v>88</v>
      </c>
      <c r="G222" s="65" t="s">
        <v>259</v>
      </c>
      <c r="H222" s="65">
        <f>$D$12</f>
        <v>5</v>
      </c>
      <c r="I222" s="49"/>
      <c r="J222" s="6"/>
    </row>
    <row r="223" spans="1:10" s="66" customFormat="1" ht="118" thickTop="1" thickBot="1" x14ac:dyDescent="0.4">
      <c r="A223" s="53"/>
      <c r="B223" s="65">
        <f t="shared" si="9"/>
        <v>68</v>
      </c>
      <c r="C223" s="64" t="s">
        <v>240</v>
      </c>
      <c r="D223" s="62" t="s">
        <v>448</v>
      </c>
      <c r="E223" s="62" t="s">
        <v>449</v>
      </c>
      <c r="F223" s="46" t="s">
        <v>97</v>
      </c>
      <c r="G223" s="46" t="s">
        <v>259</v>
      </c>
      <c r="H223" s="46">
        <f>$D$12*5</f>
        <v>25</v>
      </c>
      <c r="I223" s="46"/>
      <c r="J223" s="6"/>
    </row>
    <row r="224" spans="1:10" s="66" customFormat="1" ht="79" thickTop="1" thickBot="1" x14ac:dyDescent="0.4">
      <c r="A224" s="53"/>
      <c r="B224" s="65">
        <f t="shared" si="9"/>
        <v>69</v>
      </c>
      <c r="C224" s="64" t="s">
        <v>241</v>
      </c>
      <c r="D224" s="64" t="s">
        <v>419</v>
      </c>
      <c r="E224" s="64" t="s">
        <v>420</v>
      </c>
      <c r="F224" s="46" t="s">
        <v>97</v>
      </c>
      <c r="G224" s="46" t="s">
        <v>259</v>
      </c>
      <c r="H224" s="46">
        <f>$D$12*3</f>
        <v>15</v>
      </c>
      <c r="I224" s="46"/>
      <c r="J224" s="6"/>
    </row>
    <row r="225" spans="1:10" s="66" customFormat="1" ht="118" thickTop="1" thickBot="1" x14ac:dyDescent="0.4">
      <c r="A225" s="53"/>
      <c r="B225" s="65">
        <f t="shared" si="9"/>
        <v>70</v>
      </c>
      <c r="C225" s="64" t="s">
        <v>421</v>
      </c>
      <c r="D225" s="64" t="s">
        <v>422</v>
      </c>
      <c r="E225" s="64" t="s">
        <v>423</v>
      </c>
      <c r="F225" s="46" t="s">
        <v>97</v>
      </c>
      <c r="G225" s="46" t="s">
        <v>259</v>
      </c>
      <c r="H225" s="46">
        <f>$D$12*3</f>
        <v>15</v>
      </c>
      <c r="I225" s="46"/>
      <c r="J225" s="6"/>
    </row>
    <row r="226" spans="1:10" s="66" customFormat="1" ht="27" thickTop="1" thickBot="1" x14ac:dyDescent="0.4">
      <c r="A226" s="53"/>
      <c r="B226" s="65">
        <f t="shared" si="9"/>
        <v>71</v>
      </c>
      <c r="C226" s="64" t="s">
        <v>98</v>
      </c>
      <c r="D226" s="64" t="s">
        <v>100</v>
      </c>
      <c r="E226" s="64" t="s">
        <v>242</v>
      </c>
      <c r="F226" s="46" t="s">
        <v>2</v>
      </c>
      <c r="G226" s="65" t="s">
        <v>259</v>
      </c>
      <c r="H226" s="65">
        <f>$D$12*2</f>
        <v>10</v>
      </c>
      <c r="I226" s="49"/>
      <c r="J226" s="6"/>
    </row>
    <row r="227" spans="1:10" s="66" customFormat="1" ht="14" thickTop="1" thickBot="1" x14ac:dyDescent="0.4">
      <c r="A227" s="53"/>
      <c r="B227" s="65">
        <f t="shared" si="9"/>
        <v>72</v>
      </c>
      <c r="C227" s="64" t="s">
        <v>99</v>
      </c>
      <c r="D227" s="64" t="s">
        <v>468</v>
      </c>
      <c r="E227" s="64" t="s">
        <v>466</v>
      </c>
      <c r="F227" s="46" t="s">
        <v>2</v>
      </c>
      <c r="G227" s="65" t="s">
        <v>259</v>
      </c>
      <c r="H227" s="65">
        <f>$D$12*2</f>
        <v>10</v>
      </c>
      <c r="I227" s="49"/>
      <c r="J227" s="6"/>
    </row>
    <row r="228" spans="1:10" s="66" customFormat="1" ht="14" thickTop="1" thickBot="1" x14ac:dyDescent="0.4">
      <c r="A228" s="53"/>
      <c r="B228" s="65">
        <f t="shared" si="9"/>
        <v>73</v>
      </c>
      <c r="C228" s="64" t="s">
        <v>98</v>
      </c>
      <c r="D228" s="64" t="s">
        <v>467</v>
      </c>
      <c r="E228" s="64" t="s">
        <v>466</v>
      </c>
      <c r="F228" s="46" t="s">
        <v>2</v>
      </c>
      <c r="G228" s="65" t="s">
        <v>259</v>
      </c>
      <c r="H228" s="65">
        <f>$D$12*2</f>
        <v>10</v>
      </c>
      <c r="I228" s="49"/>
      <c r="J228" s="6"/>
    </row>
    <row r="229" spans="1:10" s="66" customFormat="1" ht="40" thickTop="1" thickBot="1" x14ac:dyDescent="0.4">
      <c r="A229" s="53"/>
      <c r="B229" s="65">
        <f t="shared" si="9"/>
        <v>74</v>
      </c>
      <c r="C229" s="64" t="s">
        <v>245</v>
      </c>
      <c r="D229" s="64" t="s">
        <v>424</v>
      </c>
      <c r="E229" s="64" t="s">
        <v>426</v>
      </c>
      <c r="F229" s="46" t="s">
        <v>2</v>
      </c>
      <c r="G229" s="65" t="s">
        <v>259</v>
      </c>
      <c r="H229" s="65">
        <f>$D$12*10</f>
        <v>50</v>
      </c>
      <c r="I229" s="49"/>
      <c r="J229" s="6"/>
    </row>
    <row r="230" spans="1:10" s="66" customFormat="1" ht="40" thickTop="1" thickBot="1" x14ac:dyDescent="0.4">
      <c r="A230" s="53"/>
      <c r="B230" s="65">
        <f t="shared" si="9"/>
        <v>75</v>
      </c>
      <c r="C230" s="64" t="s">
        <v>246</v>
      </c>
      <c r="D230" s="64" t="s">
        <v>425</v>
      </c>
      <c r="E230" s="64" t="s">
        <v>426</v>
      </c>
      <c r="F230" s="46" t="s">
        <v>2</v>
      </c>
      <c r="G230" s="65" t="s">
        <v>259</v>
      </c>
      <c r="H230" s="65">
        <f>$D$12*5</f>
        <v>25</v>
      </c>
      <c r="I230" s="49"/>
      <c r="J230" s="6"/>
    </row>
    <row r="231" spans="1:10" s="66" customFormat="1" ht="105" thickTop="1" thickBot="1" x14ac:dyDescent="0.4">
      <c r="A231" s="53"/>
      <c r="B231" s="65">
        <f t="shared" si="9"/>
        <v>76</v>
      </c>
      <c r="C231" s="64" t="s">
        <v>292</v>
      </c>
      <c r="D231" s="64" t="s">
        <v>288</v>
      </c>
      <c r="E231" s="64" t="s">
        <v>289</v>
      </c>
      <c r="F231" s="46" t="s">
        <v>97</v>
      </c>
      <c r="G231" s="65" t="s">
        <v>259</v>
      </c>
      <c r="H231" s="65">
        <f>$D$12*3</f>
        <v>15</v>
      </c>
      <c r="I231" s="49"/>
      <c r="J231" s="6"/>
    </row>
    <row r="232" spans="1:10" s="66" customFormat="1" ht="105" thickTop="1" thickBot="1" x14ac:dyDescent="0.4">
      <c r="A232" s="53"/>
      <c r="B232" s="65">
        <f t="shared" si="9"/>
        <v>77</v>
      </c>
      <c r="C232" s="64" t="s">
        <v>290</v>
      </c>
      <c r="D232" s="64" t="s">
        <v>293</v>
      </c>
      <c r="E232" s="64" t="s">
        <v>294</v>
      </c>
      <c r="F232" s="46" t="s">
        <v>97</v>
      </c>
      <c r="G232" s="65" t="s">
        <v>259</v>
      </c>
      <c r="H232" s="65">
        <f>$D$12*3</f>
        <v>15</v>
      </c>
      <c r="I232" s="49"/>
      <c r="J232" s="6"/>
    </row>
    <row r="233" spans="1:10" s="66" customFormat="1" ht="27" thickTop="1" thickBot="1" x14ac:dyDescent="0.4">
      <c r="A233" s="53"/>
      <c r="B233" s="65">
        <f t="shared" ref="B233:B239" si="10">ROW(A79)</f>
        <v>79</v>
      </c>
      <c r="C233" s="64" t="s">
        <v>244</v>
      </c>
      <c r="D233" s="64" t="s">
        <v>287</v>
      </c>
      <c r="E233" s="64" t="s">
        <v>291</v>
      </c>
      <c r="F233" s="46" t="s">
        <v>97</v>
      </c>
      <c r="G233" s="65" t="s">
        <v>259</v>
      </c>
      <c r="H233" s="65">
        <f>$D$12*5</f>
        <v>25</v>
      </c>
      <c r="I233" s="49"/>
      <c r="J233" s="6"/>
    </row>
    <row r="234" spans="1:10" s="66" customFormat="1" ht="27" thickTop="1" thickBot="1" x14ac:dyDescent="0.4">
      <c r="A234" s="53"/>
      <c r="B234" s="65">
        <f t="shared" si="10"/>
        <v>80</v>
      </c>
      <c r="C234" s="64" t="s">
        <v>427</v>
      </c>
      <c r="D234" s="64" t="s">
        <v>428</v>
      </c>
      <c r="E234" s="64" t="s">
        <v>429</v>
      </c>
      <c r="F234" s="46" t="s">
        <v>2</v>
      </c>
      <c r="G234" s="65" t="s">
        <v>259</v>
      </c>
      <c r="H234" s="65">
        <v>5</v>
      </c>
      <c r="I234" s="49"/>
      <c r="J234" s="6"/>
    </row>
    <row r="235" spans="1:10" s="66" customFormat="1" ht="79" thickTop="1" thickBot="1" x14ac:dyDescent="0.4">
      <c r="A235" s="53"/>
      <c r="B235" s="65">
        <f t="shared" si="10"/>
        <v>81</v>
      </c>
      <c r="C235" s="64" t="s">
        <v>430</v>
      </c>
      <c r="D235" s="64" t="s">
        <v>431</v>
      </c>
      <c r="E235" s="64" t="s">
        <v>432</v>
      </c>
      <c r="F235" s="46" t="s">
        <v>97</v>
      </c>
      <c r="G235" s="65" t="s">
        <v>259</v>
      </c>
      <c r="H235" s="65">
        <v>5</v>
      </c>
      <c r="I235" s="49"/>
      <c r="J235" s="6"/>
    </row>
    <row r="236" spans="1:10" s="66" customFormat="1" ht="14" thickTop="1" thickBot="1" x14ac:dyDescent="0.4">
      <c r="A236" s="53"/>
      <c r="B236" s="65">
        <f t="shared" si="10"/>
        <v>82</v>
      </c>
      <c r="C236" s="64" t="s">
        <v>433</v>
      </c>
      <c r="D236" s="64"/>
      <c r="E236" s="64"/>
      <c r="F236" s="46" t="s">
        <v>212</v>
      </c>
      <c r="G236" s="65" t="s">
        <v>259</v>
      </c>
      <c r="H236" s="65">
        <f>$D$12*0.2</f>
        <v>1</v>
      </c>
      <c r="I236" s="49"/>
      <c r="J236" s="6"/>
    </row>
    <row r="237" spans="1:10" s="66" customFormat="1" ht="14" thickTop="1" thickBot="1" x14ac:dyDescent="0.4">
      <c r="A237" s="53"/>
      <c r="B237" s="65">
        <f t="shared" si="10"/>
        <v>83</v>
      </c>
      <c r="C237" s="64" t="s">
        <v>90</v>
      </c>
      <c r="D237" s="64"/>
      <c r="E237" s="64"/>
      <c r="F237" s="46" t="s">
        <v>73</v>
      </c>
      <c r="G237" s="65" t="s">
        <v>259</v>
      </c>
      <c r="H237" s="65">
        <f>$D$12</f>
        <v>5</v>
      </c>
      <c r="I237" s="49"/>
      <c r="J237" s="6"/>
    </row>
    <row r="238" spans="1:10" s="66" customFormat="1" ht="14" thickTop="1" thickBot="1" x14ac:dyDescent="0.4">
      <c r="A238" s="53"/>
      <c r="B238" s="65">
        <f t="shared" si="10"/>
        <v>84</v>
      </c>
      <c r="C238" s="64" t="s">
        <v>89</v>
      </c>
      <c r="D238" s="64"/>
      <c r="E238" s="64" t="s">
        <v>243</v>
      </c>
      <c r="F238" s="46" t="s">
        <v>15</v>
      </c>
      <c r="G238" s="65" t="s">
        <v>259</v>
      </c>
      <c r="H238" s="65">
        <v>2</v>
      </c>
      <c r="I238" s="49"/>
      <c r="J238" s="6"/>
    </row>
    <row r="239" spans="1:10" s="66" customFormat="1" ht="27" thickTop="1" thickBot="1" x14ac:dyDescent="0.4">
      <c r="A239" s="53"/>
      <c r="B239" s="65">
        <f t="shared" si="10"/>
        <v>85</v>
      </c>
      <c r="C239" s="64" t="s">
        <v>84</v>
      </c>
      <c r="D239" s="50"/>
      <c r="E239" s="50" t="s">
        <v>199</v>
      </c>
      <c r="F239" s="65" t="s">
        <v>2</v>
      </c>
      <c r="G239" s="65" t="s">
        <v>259</v>
      </c>
      <c r="H239" s="65">
        <f>$D$12*5</f>
        <v>25</v>
      </c>
      <c r="I239" s="49"/>
      <c r="J239" s="6"/>
    </row>
    <row r="240" spans="1:10" s="43" customFormat="1" ht="14" thickTop="1" thickBot="1" x14ac:dyDescent="0.4">
      <c r="A240" s="6"/>
      <c r="B240" s="76" t="s">
        <v>261</v>
      </c>
      <c r="C240" s="77"/>
      <c r="D240" s="77"/>
      <c r="E240" s="77"/>
      <c r="F240" s="77"/>
      <c r="G240" s="77"/>
      <c r="H240" s="77"/>
      <c r="I240" s="78"/>
      <c r="J240" s="6"/>
    </row>
    <row r="241" spans="1:10" s="43" customFormat="1" ht="27" thickTop="1" thickBot="1" x14ac:dyDescent="0.4">
      <c r="A241" s="6"/>
      <c r="B241" s="8" t="s">
        <v>0</v>
      </c>
      <c r="C241" s="8" t="s">
        <v>123</v>
      </c>
      <c r="D241" s="8"/>
      <c r="E241" s="8" t="s">
        <v>124</v>
      </c>
      <c r="F241" s="8" t="s">
        <v>125</v>
      </c>
      <c r="G241" s="8" t="s">
        <v>127</v>
      </c>
      <c r="H241" s="9" t="s">
        <v>249</v>
      </c>
      <c r="I241" s="9" t="s">
        <v>250</v>
      </c>
      <c r="J241" s="6"/>
    </row>
    <row r="242" spans="1:10" s="66" customFormat="1" ht="27" thickTop="1" thickBot="1" x14ac:dyDescent="0.4">
      <c r="A242" s="53"/>
      <c r="B242" s="65">
        <f>ROW(A1)</f>
        <v>1</v>
      </c>
      <c r="C242" s="69" t="s">
        <v>270</v>
      </c>
      <c r="D242" s="55"/>
      <c r="E242" s="55" t="s">
        <v>257</v>
      </c>
      <c r="F242" s="65" t="s">
        <v>2</v>
      </c>
      <c r="G242" s="65" t="s">
        <v>259</v>
      </c>
      <c r="H242" s="65">
        <v>7</v>
      </c>
      <c r="I242" s="53"/>
      <c r="J242" s="6"/>
    </row>
    <row r="243" spans="1:10" s="66" customFormat="1" ht="14" thickTop="1" thickBot="1" x14ac:dyDescent="0.4">
      <c r="A243" s="53"/>
      <c r="B243" s="65">
        <f>ROW(A2)</f>
        <v>2</v>
      </c>
      <c r="C243" s="50" t="s">
        <v>268</v>
      </c>
      <c r="D243" s="50"/>
      <c r="E243" s="50" t="s">
        <v>188</v>
      </c>
      <c r="F243" s="65" t="s">
        <v>2</v>
      </c>
      <c r="G243" s="65" t="s">
        <v>259</v>
      </c>
      <c r="H243" s="65">
        <v>1</v>
      </c>
      <c r="I243" s="49"/>
      <c r="J243" s="6"/>
    </row>
    <row r="244" spans="1:10" s="66" customFormat="1" ht="40" thickTop="1" thickBot="1" x14ac:dyDescent="0.4">
      <c r="A244" s="53"/>
      <c r="B244" s="65">
        <f>ROW(A3)</f>
        <v>3</v>
      </c>
      <c r="C244" s="50" t="s">
        <v>48</v>
      </c>
      <c r="D244" s="64" t="s">
        <v>434</v>
      </c>
      <c r="E244" s="64" t="s">
        <v>220</v>
      </c>
      <c r="F244" s="46" t="s">
        <v>2</v>
      </c>
      <c r="G244" s="65" t="s">
        <v>259</v>
      </c>
      <c r="H244" s="65">
        <v>2</v>
      </c>
      <c r="I244" s="49"/>
      <c r="J244" s="6"/>
    </row>
    <row r="245" spans="1:10" s="66" customFormat="1" ht="27" thickTop="1" thickBot="1" x14ac:dyDescent="0.4">
      <c r="A245" s="53"/>
      <c r="B245" s="65">
        <f>ROW(A4)</f>
        <v>4</v>
      </c>
      <c r="C245" s="50" t="s">
        <v>47</v>
      </c>
      <c r="D245" s="64" t="s">
        <v>435</v>
      </c>
      <c r="E245" s="64" t="s">
        <v>178</v>
      </c>
      <c r="F245" s="46" t="s">
        <v>2</v>
      </c>
      <c r="G245" s="65" t="s">
        <v>259</v>
      </c>
      <c r="H245" s="65">
        <v>1</v>
      </c>
      <c r="I245" s="49"/>
      <c r="J245" s="6"/>
    </row>
    <row r="246" spans="1:10" s="66" customFormat="1" ht="14" thickTop="1" thickBot="1" x14ac:dyDescent="0.4">
      <c r="A246" s="53"/>
      <c r="B246" s="65">
        <v>5</v>
      </c>
      <c r="C246" s="50" t="s">
        <v>107</v>
      </c>
      <c r="D246" s="50" t="s">
        <v>436</v>
      </c>
      <c r="E246" s="50"/>
      <c r="F246" s="65" t="s">
        <v>2</v>
      </c>
      <c r="G246" s="65" t="s">
        <v>259</v>
      </c>
      <c r="H246" s="65">
        <v>2</v>
      </c>
      <c r="I246" s="49"/>
      <c r="J246" s="6"/>
    </row>
    <row r="247" spans="1:10" ht="14" thickTop="1" thickBot="1" x14ac:dyDescent="0.4">
      <c r="A247" s="6"/>
      <c r="B247" s="76" t="s">
        <v>264</v>
      </c>
      <c r="C247" s="77"/>
      <c r="D247" s="77"/>
      <c r="E247" s="77"/>
      <c r="F247" s="77"/>
      <c r="G247" s="77"/>
      <c r="H247" s="77"/>
      <c r="I247" s="78"/>
      <c r="J247" s="6"/>
    </row>
    <row r="248" spans="1:10" ht="27" thickTop="1" thickBot="1" x14ac:dyDescent="0.4">
      <c r="A248" s="6"/>
      <c r="B248" s="8" t="s">
        <v>0</v>
      </c>
      <c r="C248" s="8" t="s">
        <v>123</v>
      </c>
      <c r="D248" s="8"/>
      <c r="E248" s="8" t="s">
        <v>124</v>
      </c>
      <c r="F248" s="8" t="s">
        <v>125</v>
      </c>
      <c r="G248" s="8" t="s">
        <v>127</v>
      </c>
      <c r="H248" s="9" t="s">
        <v>249</v>
      </c>
      <c r="I248" s="9" t="s">
        <v>250</v>
      </c>
      <c r="J248" s="6"/>
    </row>
    <row r="249" spans="1:10" ht="27" thickTop="1" thickBot="1" x14ac:dyDescent="0.4">
      <c r="A249" s="6"/>
      <c r="B249" s="65">
        <f t="shared" ref="B249:B254" si="11">ROW(A1)</f>
        <v>1</v>
      </c>
      <c r="C249" s="45" t="s">
        <v>14</v>
      </c>
      <c r="D249" s="45" t="s">
        <v>330</v>
      </c>
      <c r="E249" s="45" t="s">
        <v>163</v>
      </c>
      <c r="F249" s="46" t="s">
        <v>2</v>
      </c>
      <c r="G249" s="44" t="s">
        <v>259</v>
      </c>
      <c r="H249" s="44">
        <f>INT(D12/2)</f>
        <v>2</v>
      </c>
      <c r="I249" s="49"/>
      <c r="J249" s="6"/>
    </row>
    <row r="250" spans="1:10" ht="27" thickTop="1" thickBot="1" x14ac:dyDescent="0.4">
      <c r="A250" s="6"/>
      <c r="B250" s="65">
        <f t="shared" si="11"/>
        <v>2</v>
      </c>
      <c r="C250" s="45" t="s">
        <v>247</v>
      </c>
      <c r="D250" s="45" t="s">
        <v>331</v>
      </c>
      <c r="E250" s="45" t="s">
        <v>164</v>
      </c>
      <c r="F250" s="46" t="s">
        <v>2</v>
      </c>
      <c r="G250" s="44" t="s">
        <v>259</v>
      </c>
      <c r="H250" s="44">
        <f>D12*2*2</f>
        <v>20</v>
      </c>
      <c r="I250" s="49"/>
      <c r="J250" s="6"/>
    </row>
    <row r="251" spans="1:10" ht="27" thickTop="1" thickBot="1" x14ac:dyDescent="0.4">
      <c r="A251" s="6"/>
      <c r="B251" s="65">
        <f t="shared" si="11"/>
        <v>3</v>
      </c>
      <c r="C251" s="45" t="s">
        <v>104</v>
      </c>
      <c r="D251" s="45" t="s">
        <v>332</v>
      </c>
      <c r="E251" s="45" t="s">
        <v>166</v>
      </c>
      <c r="F251" s="46" t="s">
        <v>2</v>
      </c>
      <c r="G251" s="44" t="s">
        <v>259</v>
      </c>
      <c r="H251" s="44">
        <f>INT(D12/2)</f>
        <v>2</v>
      </c>
      <c r="I251" s="49"/>
      <c r="J251" s="6"/>
    </row>
    <row r="252" spans="1:10" ht="27" thickTop="1" thickBot="1" x14ac:dyDescent="0.4">
      <c r="A252" s="6"/>
      <c r="B252" s="65">
        <f t="shared" si="11"/>
        <v>4</v>
      </c>
      <c r="C252" s="45" t="s">
        <v>105</v>
      </c>
      <c r="D252" s="45" t="s">
        <v>333</v>
      </c>
      <c r="E252" s="45" t="s">
        <v>165</v>
      </c>
      <c r="F252" s="46" t="s">
        <v>15</v>
      </c>
      <c r="G252" s="44" t="s">
        <v>259</v>
      </c>
      <c r="H252" s="44">
        <f>INT(D12/2)</f>
        <v>2</v>
      </c>
      <c r="I252" s="49"/>
      <c r="J252" s="6"/>
    </row>
    <row r="253" spans="1:10" ht="27" thickTop="1" thickBot="1" x14ac:dyDescent="0.4">
      <c r="A253" s="6"/>
      <c r="B253" s="65">
        <f t="shared" si="11"/>
        <v>5</v>
      </c>
      <c r="C253" s="45" t="s">
        <v>20</v>
      </c>
      <c r="D253" s="45" t="s">
        <v>334</v>
      </c>
      <c r="E253" s="45" t="s">
        <v>167</v>
      </c>
      <c r="F253" s="46" t="s">
        <v>126</v>
      </c>
      <c r="G253" s="44" t="s">
        <v>259</v>
      </c>
      <c r="H253" s="44">
        <f>INT(D12/2)+2</f>
        <v>4</v>
      </c>
      <c r="I253" s="49"/>
      <c r="J253" s="6"/>
    </row>
    <row r="254" spans="1:10" ht="40" thickTop="1" thickBot="1" x14ac:dyDescent="0.4">
      <c r="A254" s="6"/>
      <c r="B254" s="65">
        <f t="shared" si="11"/>
        <v>6</v>
      </c>
      <c r="C254" s="45" t="s">
        <v>16</v>
      </c>
      <c r="D254" s="45" t="s">
        <v>335</v>
      </c>
      <c r="E254" s="45" t="s">
        <v>168</v>
      </c>
      <c r="F254" s="46" t="s">
        <v>2</v>
      </c>
      <c r="G254" s="44" t="s">
        <v>259</v>
      </c>
      <c r="H254" s="44">
        <f>INT(D12/2)+2</f>
        <v>4</v>
      </c>
      <c r="I254" s="49"/>
      <c r="J254" s="6"/>
    </row>
    <row r="255" spans="1:10" ht="14" thickTop="1" thickBot="1" x14ac:dyDescent="0.4">
      <c r="A255" s="6"/>
      <c r="B255" s="79" t="s">
        <v>120</v>
      </c>
      <c r="C255" s="79"/>
      <c r="D255" s="79"/>
      <c r="E255" s="79"/>
      <c r="F255" s="79"/>
      <c r="G255" s="79"/>
      <c r="H255" s="79"/>
      <c r="I255" s="79"/>
      <c r="J255" s="6"/>
    </row>
    <row r="256" spans="1:10" ht="14" thickTop="1" thickBot="1" x14ac:dyDescent="0.4">
      <c r="A256" s="6"/>
      <c r="B256" s="8" t="s">
        <v>0</v>
      </c>
      <c r="C256" s="80" t="s">
        <v>135</v>
      </c>
      <c r="D256" s="81"/>
      <c r="E256" s="81"/>
      <c r="F256" s="81"/>
      <c r="G256" s="82"/>
      <c r="H256" s="74" t="s">
        <v>128</v>
      </c>
      <c r="I256" s="75"/>
      <c r="J256" s="6"/>
    </row>
    <row r="257" spans="1:10" ht="14" thickTop="1" thickBot="1" x14ac:dyDescent="0.4">
      <c r="A257" s="6"/>
      <c r="B257" s="34">
        <f>ROW(A1)</f>
        <v>1</v>
      </c>
      <c r="C257" s="83" t="s">
        <v>185</v>
      </c>
      <c r="D257" s="84"/>
      <c r="E257" s="84"/>
      <c r="F257" s="84"/>
      <c r="G257" s="85"/>
      <c r="H257" s="86"/>
      <c r="I257" s="87"/>
      <c r="J257" s="6"/>
    </row>
    <row r="258" spans="1:10" ht="14" thickTop="1" thickBot="1" x14ac:dyDescent="0.4">
      <c r="A258" s="6"/>
      <c r="B258" s="22"/>
      <c r="C258" s="22"/>
      <c r="D258" s="22"/>
      <c r="E258" s="22"/>
      <c r="F258" s="22"/>
      <c r="G258" s="22"/>
      <c r="H258" s="22"/>
      <c r="I258" s="22"/>
      <c r="J258" s="6"/>
    </row>
    <row r="259" spans="1:10" ht="14" thickTop="1" thickBot="1" x14ac:dyDescent="0.4">
      <c r="A259" s="6"/>
      <c r="B259" s="22"/>
      <c r="C259" s="22"/>
      <c r="D259" s="22"/>
      <c r="E259" s="22"/>
      <c r="F259" s="22"/>
      <c r="G259" s="22"/>
      <c r="H259" s="22"/>
      <c r="I259" s="22"/>
      <c r="J259" s="6"/>
    </row>
    <row r="260" spans="1:10" ht="14" thickTop="1" thickBot="1" x14ac:dyDescent="0.4">
      <c r="A260" s="6"/>
      <c r="B260" s="22"/>
      <c r="C260" s="22"/>
      <c r="D260" s="22"/>
      <c r="E260" s="22"/>
      <c r="F260" s="22"/>
      <c r="G260" s="22"/>
      <c r="H260" s="22"/>
      <c r="I260" s="22"/>
      <c r="J260" s="6"/>
    </row>
    <row r="261" spans="1:10" ht="21" thickTop="1" thickBot="1" x14ac:dyDescent="0.4">
      <c r="A261" s="6"/>
      <c r="B261" s="88" t="s">
        <v>133</v>
      </c>
      <c r="C261" s="88"/>
      <c r="D261" s="88"/>
      <c r="E261" s="88"/>
      <c r="F261" s="88"/>
      <c r="G261" s="88"/>
      <c r="H261" s="88"/>
      <c r="I261" s="88"/>
      <c r="J261" s="6"/>
    </row>
    <row r="262" spans="1:10" ht="14" thickTop="1" thickBot="1" x14ac:dyDescent="0.4">
      <c r="A262" s="6"/>
      <c r="B262" s="76" t="s">
        <v>122</v>
      </c>
      <c r="C262" s="77"/>
      <c r="D262" s="77"/>
      <c r="E262" s="77"/>
      <c r="F262" s="77"/>
      <c r="G262" s="77"/>
      <c r="H262" s="77"/>
      <c r="I262" s="78"/>
      <c r="J262" s="6"/>
    </row>
    <row r="263" spans="1:10" ht="27" thickTop="1" thickBot="1" x14ac:dyDescent="0.4">
      <c r="A263" s="6"/>
      <c r="B263" s="8" t="s">
        <v>0</v>
      </c>
      <c r="C263" s="8" t="s">
        <v>123</v>
      </c>
      <c r="D263" s="8"/>
      <c r="E263" s="8" t="s">
        <v>124</v>
      </c>
      <c r="F263" s="8" t="s">
        <v>125</v>
      </c>
      <c r="G263" s="8" t="s">
        <v>127</v>
      </c>
      <c r="H263" s="9" t="s">
        <v>249</v>
      </c>
      <c r="I263" s="9" t="s">
        <v>250</v>
      </c>
      <c r="J263" s="6"/>
    </row>
    <row r="264" spans="1:10" ht="53" thickTop="1" thickBot="1" x14ac:dyDescent="0.4">
      <c r="A264" s="6"/>
      <c r="B264" s="44">
        <f>ROW(A1)</f>
        <v>1</v>
      </c>
      <c r="C264" s="50" t="s">
        <v>9</v>
      </c>
      <c r="D264" s="50" t="s">
        <v>146</v>
      </c>
      <c r="E264" s="50" t="s">
        <v>10</v>
      </c>
      <c r="F264" s="44" t="s">
        <v>2</v>
      </c>
      <c r="G264" s="44" t="s">
        <v>259</v>
      </c>
      <c r="H264" s="44">
        <v>1</v>
      </c>
      <c r="I264" s="49"/>
      <c r="J264" s="6"/>
    </row>
    <row r="265" spans="1:10" ht="27" thickTop="1" thickBot="1" x14ac:dyDescent="0.4">
      <c r="A265" s="6"/>
      <c r="B265" s="44">
        <f>ROW(A2)</f>
        <v>2</v>
      </c>
      <c r="C265" s="50" t="s">
        <v>11</v>
      </c>
      <c r="D265" s="50" t="s">
        <v>147</v>
      </c>
      <c r="E265" s="50"/>
      <c r="F265" s="44" t="s">
        <v>2</v>
      </c>
      <c r="G265" s="44" t="s">
        <v>259</v>
      </c>
      <c r="H265" s="44">
        <v>1</v>
      </c>
      <c r="I265" s="49"/>
      <c r="J265" s="6"/>
    </row>
    <row r="266" spans="1:10" ht="14" thickTop="1" thickBot="1" x14ac:dyDescent="0.4">
      <c r="A266" s="6"/>
      <c r="B266" s="44">
        <f>ROW(A3)</f>
        <v>3</v>
      </c>
      <c r="C266" s="50" t="s">
        <v>37</v>
      </c>
      <c r="D266" s="50"/>
      <c r="E266" s="50"/>
      <c r="F266" s="44" t="s">
        <v>2</v>
      </c>
      <c r="G266" s="44" t="s">
        <v>259</v>
      </c>
      <c r="H266" s="44">
        <v>1</v>
      </c>
      <c r="I266" s="49"/>
      <c r="J266" s="6"/>
    </row>
    <row r="267" spans="1:10" ht="14" thickTop="1" thickBot="1" x14ac:dyDescent="0.4">
      <c r="A267" s="6"/>
      <c r="B267" s="76" t="s">
        <v>261</v>
      </c>
      <c r="C267" s="77"/>
      <c r="D267" s="77"/>
      <c r="E267" s="77"/>
      <c r="F267" s="77"/>
      <c r="G267" s="77"/>
      <c r="H267" s="77"/>
      <c r="I267" s="78"/>
      <c r="J267" s="6"/>
    </row>
    <row r="268" spans="1:10" ht="27" thickTop="1" thickBot="1" x14ac:dyDescent="0.4">
      <c r="A268" s="6"/>
      <c r="B268" s="8" t="s">
        <v>0</v>
      </c>
      <c r="C268" s="8" t="s">
        <v>123</v>
      </c>
      <c r="D268" s="8"/>
      <c r="E268" s="8" t="s">
        <v>124</v>
      </c>
      <c r="F268" s="8" t="s">
        <v>125</v>
      </c>
      <c r="G268" s="8" t="s">
        <v>127</v>
      </c>
      <c r="H268" s="9" t="s">
        <v>249</v>
      </c>
      <c r="I268" s="9" t="s">
        <v>250</v>
      </c>
      <c r="J268" s="6"/>
    </row>
    <row r="269" spans="1:10" ht="27" thickTop="1" thickBot="1" x14ac:dyDescent="0.4">
      <c r="A269" s="6"/>
      <c r="B269" s="51">
        <v>1</v>
      </c>
      <c r="C269" s="69" t="s">
        <v>275</v>
      </c>
      <c r="D269" s="55"/>
      <c r="E269" s="69" t="s">
        <v>257</v>
      </c>
      <c r="F269" s="44" t="s">
        <v>2</v>
      </c>
      <c r="G269" s="44" t="s">
        <v>259</v>
      </c>
      <c r="H269" s="44">
        <v>3</v>
      </c>
      <c r="I269" s="53"/>
      <c r="J269" s="6"/>
    </row>
    <row r="270" spans="1:10" ht="27" thickTop="1" thickBot="1" x14ac:dyDescent="0.4">
      <c r="A270" s="6"/>
      <c r="B270" s="44">
        <v>2</v>
      </c>
      <c r="C270" s="45" t="s">
        <v>271</v>
      </c>
      <c r="D270" s="45"/>
      <c r="E270" s="45" t="s">
        <v>462</v>
      </c>
      <c r="F270" s="44" t="s">
        <v>2</v>
      </c>
      <c r="G270" s="46" t="s">
        <v>259</v>
      </c>
      <c r="H270" s="44">
        <v>3</v>
      </c>
      <c r="I270" s="53"/>
      <c r="J270" s="6"/>
    </row>
    <row r="271" spans="1:10" ht="27" thickTop="1" thickBot="1" x14ac:dyDescent="0.4">
      <c r="A271" s="6"/>
      <c r="B271" s="44">
        <f>ROW(A3)</f>
        <v>3</v>
      </c>
      <c r="C271" s="45" t="s">
        <v>49</v>
      </c>
      <c r="D271" s="45"/>
      <c r="E271" s="45" t="s">
        <v>162</v>
      </c>
      <c r="F271" s="44" t="s">
        <v>2</v>
      </c>
      <c r="G271" s="44" t="s">
        <v>259</v>
      </c>
      <c r="H271" s="44">
        <v>1</v>
      </c>
      <c r="I271" s="49"/>
      <c r="J271" s="6"/>
    </row>
    <row r="272" spans="1:10" ht="14" thickTop="1" thickBot="1" x14ac:dyDescent="0.4">
      <c r="A272" s="6"/>
      <c r="B272" s="79" t="s">
        <v>120</v>
      </c>
      <c r="C272" s="79"/>
      <c r="D272" s="79"/>
      <c r="E272" s="79"/>
      <c r="F272" s="79"/>
      <c r="G272" s="79"/>
      <c r="H272" s="79"/>
      <c r="I272" s="79"/>
      <c r="J272" s="6"/>
    </row>
    <row r="273" spans="1:10" ht="14" thickTop="1" thickBot="1" x14ac:dyDescent="0.4">
      <c r="A273" s="6"/>
      <c r="B273" s="8" t="s">
        <v>0</v>
      </c>
      <c r="C273" s="80" t="s">
        <v>135</v>
      </c>
      <c r="D273" s="81"/>
      <c r="E273" s="81"/>
      <c r="F273" s="81"/>
      <c r="G273" s="82"/>
      <c r="H273" s="74" t="s">
        <v>128</v>
      </c>
      <c r="I273" s="75"/>
      <c r="J273" s="6"/>
    </row>
    <row r="274" spans="1:10" ht="14" thickTop="1" thickBot="1" x14ac:dyDescent="0.4">
      <c r="A274" s="6"/>
      <c r="B274" s="34">
        <f>ROW(A1)</f>
        <v>1</v>
      </c>
      <c r="C274" s="83" t="s">
        <v>187</v>
      </c>
      <c r="D274" s="84"/>
      <c r="E274" s="84"/>
      <c r="F274" s="84"/>
      <c r="G274" s="85"/>
      <c r="H274" s="86"/>
      <c r="I274" s="87"/>
      <c r="J274" s="6"/>
    </row>
    <row r="275" spans="1:10" ht="14" thickTop="1" thickBot="1" x14ac:dyDescent="0.4">
      <c r="A275" s="6"/>
      <c r="B275" s="23"/>
      <c r="C275" s="23"/>
      <c r="D275" s="23"/>
      <c r="E275" s="23"/>
      <c r="F275" s="23"/>
      <c r="G275" s="23"/>
      <c r="H275" s="22"/>
      <c r="I275" s="22"/>
      <c r="J275" s="6"/>
    </row>
    <row r="276" spans="1:10" ht="14" thickTop="1" thickBot="1" x14ac:dyDescent="0.4">
      <c r="A276" s="6"/>
      <c r="B276" s="23"/>
      <c r="C276" s="23"/>
      <c r="D276" s="23"/>
      <c r="E276" s="23"/>
      <c r="F276" s="23"/>
      <c r="G276" s="23"/>
      <c r="H276" s="22"/>
      <c r="I276" s="22"/>
      <c r="J276" s="6"/>
    </row>
    <row r="277" spans="1:10" ht="14" thickTop="1" thickBot="1" x14ac:dyDescent="0.4">
      <c r="A277" s="6"/>
      <c r="B277" s="23"/>
      <c r="C277" s="23"/>
      <c r="D277" s="23"/>
      <c r="E277" s="23"/>
      <c r="F277" s="23"/>
      <c r="G277" s="23"/>
      <c r="H277" s="22"/>
      <c r="I277" s="22"/>
      <c r="J277" s="6"/>
    </row>
    <row r="278" spans="1:10" ht="21" thickTop="1" thickBot="1" x14ac:dyDescent="0.4">
      <c r="A278" s="6"/>
      <c r="B278" s="88" t="s">
        <v>134</v>
      </c>
      <c r="C278" s="88"/>
      <c r="D278" s="88"/>
      <c r="E278" s="88"/>
      <c r="F278" s="88"/>
      <c r="G278" s="88"/>
      <c r="H278" s="88"/>
      <c r="I278" s="88"/>
      <c r="J278" s="6"/>
    </row>
    <row r="279" spans="1:10" ht="14" thickTop="1" thickBot="1" x14ac:dyDescent="0.4">
      <c r="A279" s="6"/>
      <c r="B279" s="76" t="s">
        <v>122</v>
      </c>
      <c r="C279" s="77"/>
      <c r="D279" s="77"/>
      <c r="E279" s="77"/>
      <c r="F279" s="77"/>
      <c r="G279" s="77"/>
      <c r="H279" s="77"/>
      <c r="I279" s="78"/>
      <c r="J279" s="6"/>
    </row>
    <row r="280" spans="1:10" ht="27" thickTop="1" thickBot="1" x14ac:dyDescent="0.4">
      <c r="A280" s="6"/>
      <c r="B280" s="8" t="s">
        <v>0</v>
      </c>
      <c r="C280" s="8" t="s">
        <v>123</v>
      </c>
      <c r="D280" s="8"/>
      <c r="E280" s="8" t="s">
        <v>124</v>
      </c>
      <c r="F280" s="8" t="s">
        <v>125</v>
      </c>
      <c r="G280" s="8" t="s">
        <v>127</v>
      </c>
      <c r="H280" s="9" t="s">
        <v>249</v>
      </c>
      <c r="I280" s="9" t="s">
        <v>250</v>
      </c>
      <c r="J280" s="6"/>
    </row>
    <row r="281" spans="1:10" ht="157" thickTop="1" thickBot="1" x14ac:dyDescent="0.4">
      <c r="A281" s="6"/>
      <c r="B281" s="44">
        <f t="shared" ref="B281:B287" si="12">ROW(A1)</f>
        <v>1</v>
      </c>
      <c r="C281" s="50" t="s">
        <v>40</v>
      </c>
      <c r="D281" s="50" t="s">
        <v>437</v>
      </c>
      <c r="E281" s="50" t="s">
        <v>197</v>
      </c>
      <c r="F281" s="44" t="s">
        <v>2</v>
      </c>
      <c r="G281" s="44" t="s">
        <v>259</v>
      </c>
      <c r="H281" s="44">
        <v>3</v>
      </c>
      <c r="I281" s="49"/>
      <c r="J281" s="6"/>
    </row>
    <row r="282" spans="1:10" ht="105" thickTop="1" thickBot="1" x14ac:dyDescent="0.4">
      <c r="A282" s="6"/>
      <c r="B282" s="65">
        <f t="shared" si="12"/>
        <v>2</v>
      </c>
      <c r="C282" s="50" t="s">
        <v>41</v>
      </c>
      <c r="D282" s="50" t="s">
        <v>438</v>
      </c>
      <c r="E282" s="50" t="s">
        <v>195</v>
      </c>
      <c r="F282" s="44" t="s">
        <v>2</v>
      </c>
      <c r="G282" s="44" t="s">
        <v>259</v>
      </c>
      <c r="H282" s="44">
        <f>INT($D$12/2)</f>
        <v>2</v>
      </c>
      <c r="I282" s="49"/>
      <c r="J282" s="6"/>
    </row>
    <row r="283" spans="1:10" ht="222" thickTop="1" thickBot="1" x14ac:dyDescent="0.4">
      <c r="A283" s="6"/>
      <c r="B283" s="65">
        <f t="shared" si="12"/>
        <v>3</v>
      </c>
      <c r="C283" s="50" t="s">
        <v>42</v>
      </c>
      <c r="D283" s="50" t="s">
        <v>439</v>
      </c>
      <c r="E283" s="50" t="s">
        <v>196</v>
      </c>
      <c r="F283" s="44" t="s">
        <v>2</v>
      </c>
      <c r="G283" s="44" t="s">
        <v>259</v>
      </c>
      <c r="H283" s="44">
        <v>3</v>
      </c>
      <c r="I283" s="49"/>
      <c r="J283" s="6"/>
    </row>
    <row r="284" spans="1:10" ht="79" thickTop="1" thickBot="1" x14ac:dyDescent="0.4">
      <c r="A284" s="6"/>
      <c r="B284" s="65">
        <f t="shared" si="12"/>
        <v>4</v>
      </c>
      <c r="C284" s="60" t="s">
        <v>43</v>
      </c>
      <c r="D284" s="60" t="s">
        <v>440</v>
      </c>
      <c r="E284" s="60" t="s">
        <v>194</v>
      </c>
      <c r="F284" s="44" t="s">
        <v>2</v>
      </c>
      <c r="G284" s="44" t="s">
        <v>259</v>
      </c>
      <c r="H284" s="44">
        <v>5</v>
      </c>
      <c r="I284" s="49"/>
      <c r="J284" s="6"/>
    </row>
    <row r="285" spans="1:10" ht="79" thickTop="1" thickBot="1" x14ac:dyDescent="0.4">
      <c r="A285" s="6"/>
      <c r="B285" s="65">
        <f t="shared" si="12"/>
        <v>5</v>
      </c>
      <c r="C285" s="50" t="s">
        <v>44</v>
      </c>
      <c r="D285" s="50" t="s">
        <v>441</v>
      </c>
      <c r="E285" s="50" t="s">
        <v>193</v>
      </c>
      <c r="F285" s="44" t="s">
        <v>2</v>
      </c>
      <c r="G285" s="44" t="s">
        <v>259</v>
      </c>
      <c r="H285" s="44">
        <f>D12</f>
        <v>5</v>
      </c>
      <c r="I285" s="49"/>
      <c r="J285" s="6"/>
    </row>
    <row r="286" spans="1:10" ht="92" thickTop="1" thickBot="1" x14ac:dyDescent="0.4">
      <c r="A286" s="6"/>
      <c r="B286" s="65">
        <f t="shared" si="12"/>
        <v>6</v>
      </c>
      <c r="C286" s="50" t="s">
        <v>45</v>
      </c>
      <c r="D286" s="50" t="s">
        <v>442</v>
      </c>
      <c r="E286" s="50" t="s">
        <v>192</v>
      </c>
      <c r="F286" s="44" t="s">
        <v>2</v>
      </c>
      <c r="G286" s="44" t="s">
        <v>259</v>
      </c>
      <c r="H286" s="44">
        <f>INT(D12/2)</f>
        <v>2</v>
      </c>
      <c r="I286" s="49"/>
      <c r="J286" s="6"/>
    </row>
    <row r="287" spans="1:10" ht="79" thickTop="1" thickBot="1" x14ac:dyDescent="0.4">
      <c r="A287" s="6"/>
      <c r="B287" s="65">
        <f t="shared" si="12"/>
        <v>7</v>
      </c>
      <c r="C287" s="50" t="s">
        <v>46</v>
      </c>
      <c r="D287" s="50" t="s">
        <v>443</v>
      </c>
      <c r="E287" s="50" t="s">
        <v>191</v>
      </c>
      <c r="F287" s="44" t="s">
        <v>2</v>
      </c>
      <c r="G287" s="44" t="s">
        <v>259</v>
      </c>
      <c r="H287" s="44">
        <f>INT(D12/2)+1</f>
        <v>3</v>
      </c>
      <c r="I287" s="49"/>
      <c r="J287" s="6"/>
    </row>
    <row r="288" spans="1:10" s="43" customFormat="1" ht="14" thickTop="1" thickBot="1" x14ac:dyDescent="0.4">
      <c r="A288" s="6"/>
      <c r="B288" s="76" t="s">
        <v>261</v>
      </c>
      <c r="C288" s="77"/>
      <c r="D288" s="77"/>
      <c r="E288" s="77"/>
      <c r="F288" s="77"/>
      <c r="G288" s="77"/>
      <c r="H288" s="77"/>
      <c r="I288" s="78"/>
      <c r="J288" s="6"/>
    </row>
    <row r="289" spans="1:10" ht="27" thickTop="1" thickBot="1" x14ac:dyDescent="0.4">
      <c r="A289" s="6"/>
      <c r="B289" s="8" t="s">
        <v>0</v>
      </c>
      <c r="C289" s="8" t="s">
        <v>123</v>
      </c>
      <c r="D289" s="8"/>
      <c r="E289" s="8" t="s">
        <v>124</v>
      </c>
      <c r="F289" s="8" t="s">
        <v>125</v>
      </c>
      <c r="G289" s="8" t="s">
        <v>127</v>
      </c>
      <c r="H289" s="9" t="s">
        <v>249</v>
      </c>
      <c r="I289" s="9" t="s">
        <v>250</v>
      </c>
      <c r="J289" s="6"/>
    </row>
    <row r="290" spans="1:10" ht="27" thickTop="1" thickBot="1" x14ac:dyDescent="0.4">
      <c r="A290" s="6"/>
      <c r="B290" s="51">
        <v>1</v>
      </c>
      <c r="C290" s="55" t="s">
        <v>275</v>
      </c>
      <c r="D290" s="55"/>
      <c r="E290" s="55" t="s">
        <v>257</v>
      </c>
      <c r="F290" s="44" t="s">
        <v>2</v>
      </c>
      <c r="G290" s="44" t="s">
        <v>259</v>
      </c>
      <c r="H290" s="44">
        <v>3</v>
      </c>
      <c r="I290" s="53"/>
      <c r="J290" s="6"/>
    </row>
    <row r="291" spans="1:10" ht="79" thickTop="1" thickBot="1" x14ac:dyDescent="0.4">
      <c r="A291" s="6"/>
      <c r="B291" s="44">
        <f>ROW(A2)</f>
        <v>2</v>
      </c>
      <c r="C291" s="60" t="s">
        <v>444</v>
      </c>
      <c r="D291" s="60" t="s">
        <v>445</v>
      </c>
      <c r="E291" s="60" t="s">
        <v>446</v>
      </c>
      <c r="F291" s="44" t="s">
        <v>2</v>
      </c>
      <c r="G291" s="44" t="s">
        <v>259</v>
      </c>
      <c r="H291" s="44">
        <v>3</v>
      </c>
      <c r="I291" s="49"/>
      <c r="J291" s="6"/>
    </row>
    <row r="292" spans="1:10" ht="27" thickTop="1" thickBot="1" x14ac:dyDescent="0.4">
      <c r="A292" s="6"/>
      <c r="B292" s="44">
        <f>ROW(A3)</f>
        <v>3</v>
      </c>
      <c r="C292" s="50" t="s">
        <v>47</v>
      </c>
      <c r="D292" s="45" t="s">
        <v>219</v>
      </c>
      <c r="E292" s="45" t="s">
        <v>178</v>
      </c>
      <c r="F292" s="46" t="s">
        <v>2</v>
      </c>
      <c r="G292" s="44" t="s">
        <v>259</v>
      </c>
      <c r="H292" s="44">
        <v>1</v>
      </c>
      <c r="I292" s="49"/>
      <c r="J292" s="6"/>
    </row>
    <row r="293" spans="1:10" ht="14" thickTop="1" thickBot="1" x14ac:dyDescent="0.4">
      <c r="A293" s="6"/>
      <c r="B293" s="79" t="s">
        <v>120</v>
      </c>
      <c r="C293" s="79"/>
      <c r="D293" s="79"/>
      <c r="E293" s="79"/>
      <c r="F293" s="79"/>
      <c r="G293" s="79"/>
      <c r="H293" s="79"/>
      <c r="I293" s="79"/>
      <c r="J293" s="6"/>
    </row>
    <row r="294" spans="1:10" ht="14" thickTop="1" thickBot="1" x14ac:dyDescent="0.4">
      <c r="A294" s="6"/>
      <c r="B294" s="8" t="s">
        <v>0</v>
      </c>
      <c r="C294" s="80" t="s">
        <v>135</v>
      </c>
      <c r="D294" s="81"/>
      <c r="E294" s="81"/>
      <c r="F294" s="81"/>
      <c r="G294" s="82"/>
      <c r="H294" s="74" t="s">
        <v>128</v>
      </c>
      <c r="I294" s="75"/>
      <c r="J294" s="6"/>
    </row>
    <row r="295" spans="1:10" ht="14" thickTop="1" thickBot="1" x14ac:dyDescent="0.4">
      <c r="A295" s="6"/>
      <c r="B295" s="34">
        <f>ROW(A1)</f>
        <v>1</v>
      </c>
      <c r="C295" s="83" t="s">
        <v>189</v>
      </c>
      <c r="D295" s="84"/>
      <c r="E295" s="84"/>
      <c r="F295" s="84"/>
      <c r="G295" s="85"/>
      <c r="H295" s="86"/>
      <c r="I295" s="87"/>
      <c r="J295" s="6"/>
    </row>
    <row r="296" spans="1:10" ht="14" thickTop="1" thickBot="1" x14ac:dyDescent="0.4">
      <c r="A296" s="6"/>
      <c r="B296" s="34">
        <f>ROW(A2)</f>
        <v>2</v>
      </c>
      <c r="C296" s="83" t="s">
        <v>62</v>
      </c>
      <c r="D296" s="84"/>
      <c r="E296" s="84"/>
      <c r="F296" s="84"/>
      <c r="G296" s="85"/>
      <c r="H296" s="86" t="s">
        <v>190</v>
      </c>
      <c r="I296" s="87"/>
      <c r="J296" s="6"/>
    </row>
    <row r="297" spans="1:10" ht="14" thickTop="1" thickBot="1" x14ac:dyDescent="0.4">
      <c r="A297" s="6"/>
      <c r="B297" s="34">
        <f>ROW(A3)</f>
        <v>3</v>
      </c>
      <c r="C297" s="83" t="s">
        <v>38</v>
      </c>
      <c r="D297" s="84"/>
      <c r="E297" s="84"/>
      <c r="F297" s="84"/>
      <c r="G297" s="85"/>
      <c r="H297" s="86"/>
      <c r="I297" s="87"/>
      <c r="J297" s="6"/>
    </row>
    <row r="298" spans="1:10" ht="14" thickTop="1" thickBot="1" x14ac:dyDescent="0.4">
      <c r="A298" s="6"/>
      <c r="B298" s="34">
        <f>ROW(A4)</f>
        <v>4</v>
      </c>
      <c r="C298" s="83" t="s">
        <v>39</v>
      </c>
      <c r="D298" s="84"/>
      <c r="E298" s="84"/>
      <c r="F298" s="84"/>
      <c r="G298" s="85"/>
      <c r="H298" s="86"/>
      <c r="I298" s="87"/>
      <c r="J298" s="6"/>
    </row>
    <row r="299" spans="1:10" ht="14" thickTop="1" thickBot="1" x14ac:dyDescent="0.4">
      <c r="A299" s="6"/>
      <c r="B299" s="23"/>
      <c r="C299" s="23"/>
      <c r="D299" s="23"/>
      <c r="E299" s="23"/>
      <c r="F299" s="23"/>
      <c r="G299" s="23"/>
      <c r="H299" s="22"/>
      <c r="I299" s="22"/>
      <c r="J299" s="6"/>
    </row>
    <row r="300" spans="1:10" ht="14" thickTop="1" thickBot="1" x14ac:dyDescent="0.4">
      <c r="A300" s="6"/>
      <c r="B300" s="23"/>
      <c r="C300" s="23"/>
      <c r="D300" s="23"/>
      <c r="E300" s="23"/>
      <c r="F300" s="23"/>
      <c r="G300" s="23"/>
      <c r="H300" s="22"/>
      <c r="I300" s="22"/>
      <c r="J300" s="6"/>
    </row>
    <row r="301" spans="1:10" ht="14" thickTop="1" thickBot="1" x14ac:dyDescent="0.4">
      <c r="A301" s="6"/>
      <c r="B301" s="23"/>
      <c r="C301" s="23"/>
      <c r="D301" s="23"/>
      <c r="E301" s="23"/>
      <c r="F301" s="23"/>
      <c r="G301" s="23"/>
      <c r="H301" s="22"/>
      <c r="I301" s="22"/>
      <c r="J301" s="6"/>
    </row>
    <row r="302" spans="1:10" ht="16" thickTop="1" thickBot="1" x14ac:dyDescent="0.4">
      <c r="A302" s="6"/>
      <c r="B302" s="96" t="s">
        <v>136</v>
      </c>
      <c r="C302" s="96"/>
      <c r="D302" s="96"/>
      <c r="E302" s="96"/>
      <c r="F302" s="96"/>
      <c r="G302" s="96"/>
      <c r="H302" s="96"/>
      <c r="I302" s="96"/>
      <c r="J302" s="6"/>
    </row>
    <row r="303" spans="1:10" ht="27" thickTop="1" thickBot="1" x14ac:dyDescent="0.4">
      <c r="A303" s="6"/>
      <c r="B303" s="8" t="s">
        <v>0</v>
      </c>
      <c r="C303" s="8" t="s">
        <v>123</v>
      </c>
      <c r="D303" s="8"/>
      <c r="E303" s="8" t="s">
        <v>124</v>
      </c>
      <c r="F303" s="8" t="s">
        <v>125</v>
      </c>
      <c r="G303" s="8" t="s">
        <v>127</v>
      </c>
      <c r="H303" s="9" t="s">
        <v>249</v>
      </c>
      <c r="I303" s="9" t="s">
        <v>250</v>
      </c>
      <c r="J303" s="6"/>
    </row>
    <row r="304" spans="1:10" ht="14" thickTop="1" thickBot="1" x14ac:dyDescent="0.4">
      <c r="A304" s="6"/>
      <c r="B304" s="44">
        <f>ROW(A1)</f>
        <v>1</v>
      </c>
      <c r="C304" s="50" t="s">
        <v>52</v>
      </c>
      <c r="D304" s="50"/>
      <c r="E304" s="50" t="s">
        <v>53</v>
      </c>
      <c r="F304" s="44" t="s">
        <v>15</v>
      </c>
      <c r="G304" s="44" t="s">
        <v>259</v>
      </c>
      <c r="H304" s="44">
        <v>5</v>
      </c>
      <c r="I304" s="49"/>
      <c r="J304" s="6"/>
    </row>
    <row r="305" spans="1:10" s="43" customFormat="1" ht="14" thickTop="1" thickBot="1" x14ac:dyDescent="0.4">
      <c r="A305" s="6"/>
      <c r="B305" s="44">
        <f t="shared" ref="B305:B316" si="13">ROW(A3)</f>
        <v>3</v>
      </c>
      <c r="C305" s="50" t="s">
        <v>54</v>
      </c>
      <c r="D305" s="50"/>
      <c r="E305" s="50"/>
      <c r="F305" s="44" t="s">
        <v>2</v>
      </c>
      <c r="G305" s="44" t="s">
        <v>259</v>
      </c>
      <c r="H305" s="44">
        <f>D12*5</f>
        <v>25</v>
      </c>
      <c r="I305" s="49"/>
      <c r="J305" s="6"/>
    </row>
    <row r="306" spans="1:10" ht="14" thickTop="1" thickBot="1" x14ac:dyDescent="0.4">
      <c r="A306" s="6"/>
      <c r="B306" s="44">
        <f t="shared" si="13"/>
        <v>4</v>
      </c>
      <c r="C306" s="50" t="s">
        <v>55</v>
      </c>
      <c r="D306" s="50"/>
      <c r="E306" s="50"/>
      <c r="F306" s="44" t="s">
        <v>2</v>
      </c>
      <c r="G306" s="44" t="s">
        <v>259</v>
      </c>
      <c r="H306" s="44">
        <f>D12*5</f>
        <v>25</v>
      </c>
      <c r="I306" s="49"/>
      <c r="J306" s="6"/>
    </row>
    <row r="307" spans="1:10" s="43" customFormat="1" ht="14" thickTop="1" thickBot="1" x14ac:dyDescent="0.4">
      <c r="A307" s="6"/>
      <c r="B307" s="44">
        <f t="shared" si="13"/>
        <v>5</v>
      </c>
      <c r="C307" s="50" t="s">
        <v>101</v>
      </c>
      <c r="D307" s="50"/>
      <c r="E307" s="50" t="s">
        <v>56</v>
      </c>
      <c r="F307" s="44" t="s">
        <v>15</v>
      </c>
      <c r="G307" s="44" t="s">
        <v>259</v>
      </c>
      <c r="H307" s="44">
        <f>D12+1</f>
        <v>6</v>
      </c>
      <c r="I307" s="49"/>
      <c r="J307" s="6"/>
    </row>
    <row r="308" spans="1:10" s="43" customFormat="1" ht="14" thickTop="1" thickBot="1" x14ac:dyDescent="0.4">
      <c r="A308" s="6"/>
      <c r="B308" s="44">
        <f t="shared" si="13"/>
        <v>6</v>
      </c>
      <c r="C308" s="50" t="s">
        <v>57</v>
      </c>
      <c r="D308" s="50"/>
      <c r="E308" s="50" t="s">
        <v>58</v>
      </c>
      <c r="F308" s="44" t="s">
        <v>2</v>
      </c>
      <c r="G308" s="44" t="s">
        <v>259</v>
      </c>
      <c r="H308" s="44">
        <v>2</v>
      </c>
      <c r="I308" s="49"/>
      <c r="J308" s="6"/>
    </row>
    <row r="309" spans="1:10" s="43" customFormat="1" ht="14" thickTop="1" thickBot="1" x14ac:dyDescent="0.4">
      <c r="A309" s="6"/>
      <c r="B309" s="44">
        <f t="shared" si="13"/>
        <v>7</v>
      </c>
      <c r="C309" s="50" t="s">
        <v>59</v>
      </c>
      <c r="D309" s="50"/>
      <c r="E309" s="50"/>
      <c r="F309" s="44" t="s">
        <v>2</v>
      </c>
      <c r="G309" s="44" t="s">
        <v>259</v>
      </c>
      <c r="H309" s="44">
        <v>3</v>
      </c>
      <c r="I309" s="49"/>
      <c r="J309" s="6"/>
    </row>
    <row r="310" spans="1:10" ht="14" thickTop="1" thickBot="1" x14ac:dyDescent="0.4">
      <c r="A310" s="6"/>
      <c r="B310" s="44">
        <f t="shared" si="13"/>
        <v>8</v>
      </c>
      <c r="C310" s="50" t="s">
        <v>60</v>
      </c>
      <c r="D310" s="50"/>
      <c r="E310" s="50"/>
      <c r="F310" s="44" t="s">
        <v>2</v>
      </c>
      <c r="G310" s="44" t="s">
        <v>259</v>
      </c>
      <c r="H310" s="44">
        <v>3</v>
      </c>
      <c r="I310" s="49"/>
      <c r="J310" s="6"/>
    </row>
    <row r="311" spans="1:10" s="43" customFormat="1" ht="14" thickTop="1" thickBot="1" x14ac:dyDescent="0.4">
      <c r="A311" s="6"/>
      <c r="B311" s="44">
        <f t="shared" si="13"/>
        <v>9</v>
      </c>
      <c r="C311" s="50" t="s">
        <v>102</v>
      </c>
      <c r="D311" s="50"/>
      <c r="E311" s="50"/>
      <c r="F311" s="44" t="s">
        <v>2</v>
      </c>
      <c r="G311" s="44" t="s">
        <v>259</v>
      </c>
      <c r="H311" s="44">
        <f>D12*3</f>
        <v>15</v>
      </c>
      <c r="I311" s="49"/>
      <c r="J311" s="6"/>
    </row>
    <row r="312" spans="1:10" ht="14" thickTop="1" thickBot="1" x14ac:dyDescent="0.4">
      <c r="A312" s="6"/>
      <c r="B312" s="44">
        <f t="shared" si="13"/>
        <v>10</v>
      </c>
      <c r="C312" s="50" t="s">
        <v>51</v>
      </c>
      <c r="D312" s="50"/>
      <c r="E312" s="50"/>
      <c r="F312" s="44" t="s">
        <v>2</v>
      </c>
      <c r="G312" s="44" t="s">
        <v>259</v>
      </c>
      <c r="H312" s="44">
        <f>D12+2</f>
        <v>7</v>
      </c>
      <c r="I312" s="49"/>
      <c r="J312" s="6"/>
    </row>
    <row r="313" spans="1:10" ht="14" thickTop="1" thickBot="1" x14ac:dyDescent="0.4">
      <c r="A313" s="6"/>
      <c r="B313" s="44">
        <f t="shared" si="13"/>
        <v>11</v>
      </c>
      <c r="C313" s="50" t="s">
        <v>108</v>
      </c>
      <c r="D313" s="50"/>
      <c r="E313" s="50" t="s">
        <v>61</v>
      </c>
      <c r="F313" s="44" t="s">
        <v>2</v>
      </c>
      <c r="G313" s="44" t="s">
        <v>259</v>
      </c>
      <c r="H313" s="44">
        <f>$D$12+3</f>
        <v>8</v>
      </c>
      <c r="I313" s="49"/>
      <c r="J313" s="6"/>
    </row>
    <row r="314" spans="1:10" ht="14" thickTop="1" thickBot="1" x14ac:dyDescent="0.4">
      <c r="A314" s="6"/>
      <c r="B314" s="44">
        <f t="shared" si="13"/>
        <v>12</v>
      </c>
      <c r="C314" s="45" t="s">
        <v>27</v>
      </c>
      <c r="D314" s="45"/>
      <c r="E314" s="45" t="s">
        <v>28</v>
      </c>
      <c r="F314" s="46" t="s">
        <v>2</v>
      </c>
      <c r="G314" s="44" t="s">
        <v>259</v>
      </c>
      <c r="H314" s="44">
        <f>$D$12+3</f>
        <v>8</v>
      </c>
      <c r="I314" s="49"/>
      <c r="J314" s="6"/>
    </row>
    <row r="315" spans="1:10" ht="27" thickTop="1" thickBot="1" x14ac:dyDescent="0.4">
      <c r="A315" s="6"/>
      <c r="B315" s="65">
        <f t="shared" si="13"/>
        <v>13</v>
      </c>
      <c r="C315" s="60" t="s">
        <v>452</v>
      </c>
      <c r="D315" s="60" t="s">
        <v>453</v>
      </c>
      <c r="E315" s="60" t="s">
        <v>454</v>
      </c>
      <c r="F315" s="46" t="s">
        <v>2</v>
      </c>
      <c r="G315" s="65" t="s">
        <v>259</v>
      </c>
      <c r="H315" s="65">
        <v>2</v>
      </c>
      <c r="I315" s="49"/>
      <c r="J315" s="6"/>
    </row>
    <row r="316" spans="1:10" ht="14" thickTop="1" thickBot="1" x14ac:dyDescent="0.4">
      <c r="A316" s="6"/>
      <c r="B316" s="65">
        <f t="shared" si="13"/>
        <v>14</v>
      </c>
      <c r="C316" s="45" t="s">
        <v>29</v>
      </c>
      <c r="D316" s="45"/>
      <c r="E316" s="45" t="s">
        <v>28</v>
      </c>
      <c r="F316" s="46" t="s">
        <v>2</v>
      </c>
      <c r="G316" s="44" t="s">
        <v>259</v>
      </c>
      <c r="H316" s="44">
        <f>$D$12+3</f>
        <v>8</v>
      </c>
      <c r="I316" s="49"/>
      <c r="J316" s="6"/>
    </row>
    <row r="317" spans="1:10" s="43" customFormat="1" ht="14" thickTop="1" thickBot="1" x14ac:dyDescent="0.4">
      <c r="A317" s="6"/>
      <c r="B317" s="6"/>
      <c r="C317" s="27"/>
      <c r="D317" s="27"/>
      <c r="E317" s="27"/>
      <c r="F317" s="27"/>
      <c r="G317" s="28"/>
      <c r="H317" s="29"/>
      <c r="I317" s="6"/>
      <c r="J317" s="6"/>
    </row>
    <row r="318" spans="1:10" s="43" customFormat="1" ht="14" thickTop="1" thickBot="1" x14ac:dyDescent="0.4">
      <c r="A318" s="6"/>
      <c r="B318" s="6"/>
      <c r="C318" s="6"/>
      <c r="D318" s="6"/>
      <c r="E318" s="6"/>
      <c r="F318" s="6"/>
      <c r="G318" s="7"/>
      <c r="H318" s="22"/>
      <c r="I318" s="6"/>
      <c r="J318" s="6"/>
    </row>
    <row r="319" spans="1:10" ht="14" thickTop="1" thickBot="1" x14ac:dyDescent="0.4">
      <c r="A319" s="6"/>
      <c r="B319" s="14"/>
      <c r="C319" s="14"/>
      <c r="D319" s="14"/>
      <c r="E319" s="14"/>
      <c r="F319" s="14"/>
      <c r="G319" s="15"/>
      <c r="H319" s="25"/>
      <c r="I319" s="14"/>
      <c r="J319" s="6"/>
    </row>
    <row r="320" spans="1:10" ht="14" thickTop="1" thickBot="1" x14ac:dyDescent="0.35">
      <c r="A320" s="6"/>
      <c r="C320" s="39" t="s">
        <v>112</v>
      </c>
      <c r="D320" s="41" t="s">
        <v>137</v>
      </c>
      <c r="E320" s="42"/>
      <c r="F320" s="97"/>
      <c r="G320" s="97"/>
      <c r="H320" s="97"/>
      <c r="J320" s="6"/>
    </row>
    <row r="321" spans="1:10" ht="15.5" thickTop="1" thickBot="1" x14ac:dyDescent="0.4">
      <c r="A321" s="13"/>
      <c r="C321" s="38"/>
      <c r="D321" s="37" t="s">
        <v>138</v>
      </c>
      <c r="E321" s="38"/>
      <c r="F321" s="95" t="s">
        <v>139</v>
      </c>
      <c r="G321" s="95"/>
      <c r="H321" s="95"/>
      <c r="J321" s="6"/>
    </row>
    <row r="322" spans="1:10" ht="15.5" thickTop="1" thickBot="1" x14ac:dyDescent="0.4">
      <c r="A322" s="16"/>
      <c r="C322" s="17"/>
      <c r="D322" s="17"/>
      <c r="E322" s="17"/>
      <c r="F322" s="32"/>
      <c r="G322" s="20"/>
      <c r="H322" s="18"/>
      <c r="J322" s="6"/>
    </row>
    <row r="323" spans="1:10" ht="15.5" thickTop="1" thickBot="1" x14ac:dyDescent="0.4">
      <c r="A323" s="16"/>
      <c r="C323" s="39" t="s">
        <v>116</v>
      </c>
      <c r="D323" s="40"/>
      <c r="E323" s="39"/>
      <c r="F323" s="98"/>
      <c r="G323" s="98"/>
      <c r="H323" s="98"/>
      <c r="J323" s="6"/>
    </row>
    <row r="324" spans="1:10" ht="15.5" thickTop="1" thickBot="1" x14ac:dyDescent="0.4">
      <c r="A324" s="16"/>
      <c r="B324"/>
      <c r="C324" s="38"/>
      <c r="D324" s="37" t="s">
        <v>138</v>
      </c>
      <c r="E324" s="37"/>
      <c r="F324" s="95" t="s">
        <v>139</v>
      </c>
      <c r="G324" s="95"/>
      <c r="H324" s="95"/>
      <c r="I324"/>
      <c r="J324" s="6"/>
    </row>
    <row r="325" spans="1:10" ht="15.5" thickTop="1" thickBot="1" x14ac:dyDescent="0.4">
      <c r="A325" s="16"/>
      <c r="B325" s="19"/>
      <c r="C325" s="19"/>
      <c r="D325" s="19"/>
      <c r="E325" s="19"/>
      <c r="F325" s="19"/>
      <c r="G325" s="21"/>
      <c r="H325" s="26"/>
      <c r="I325" s="19"/>
      <c r="J325" s="6"/>
    </row>
    <row r="326" spans="1:10" ht="13.5" thickTop="1" x14ac:dyDescent="0.35"/>
  </sheetData>
  <mergeCells count="121">
    <mergeCell ref="C296:G296"/>
    <mergeCell ref="H296:I296"/>
    <mergeCell ref="B2:C2"/>
    <mergeCell ref="D2:I2"/>
    <mergeCell ref="B3:C3"/>
    <mergeCell ref="D3:I3"/>
    <mergeCell ref="B4:C4"/>
    <mergeCell ref="D4:I4"/>
    <mergeCell ref="C65:G65"/>
    <mergeCell ref="C66:G66"/>
    <mergeCell ref="H65:I65"/>
    <mergeCell ref="H66:I66"/>
    <mergeCell ref="B45:G45"/>
    <mergeCell ref="H45:I45"/>
    <mergeCell ref="B8:C8"/>
    <mergeCell ref="D8:I8"/>
    <mergeCell ref="B9:C9"/>
    <mergeCell ref="D9:I9"/>
    <mergeCell ref="B10:C10"/>
    <mergeCell ref="D10:I10"/>
    <mergeCell ref="B5:C5"/>
    <mergeCell ref="D5:I5"/>
    <mergeCell ref="B6:C6"/>
    <mergeCell ref="D6:I6"/>
    <mergeCell ref="B7:C7"/>
    <mergeCell ref="D7:I7"/>
    <mergeCell ref="B17:I17"/>
    <mergeCell ref="B18:G18"/>
    <mergeCell ref="H18:I18"/>
    <mergeCell ref="B40:G40"/>
    <mergeCell ref="H40:I40"/>
    <mergeCell ref="B11:C11"/>
    <mergeCell ref="D11:I11"/>
    <mergeCell ref="B12:C12"/>
    <mergeCell ref="D12:I12"/>
    <mergeCell ref="B13:C13"/>
    <mergeCell ref="D13:I13"/>
    <mergeCell ref="B35:G35"/>
    <mergeCell ref="H35:I35"/>
    <mergeCell ref="B114:I114"/>
    <mergeCell ref="B119:I119"/>
    <mergeCell ref="B125:I125"/>
    <mergeCell ref="C126:G126"/>
    <mergeCell ref="H126:I126"/>
    <mergeCell ref="B90:I90"/>
    <mergeCell ref="C91:G91"/>
    <mergeCell ref="H91:I91"/>
    <mergeCell ref="C94:G94"/>
    <mergeCell ref="C108:G108"/>
    <mergeCell ref="H108:I108"/>
    <mergeCell ref="C109:G109"/>
    <mergeCell ref="H109:I109"/>
    <mergeCell ref="H94:I94"/>
    <mergeCell ref="C93:G93"/>
    <mergeCell ref="H93:I93"/>
    <mergeCell ref="F324:H324"/>
    <mergeCell ref="B302:I302"/>
    <mergeCell ref="F320:H320"/>
    <mergeCell ref="F321:H321"/>
    <mergeCell ref="B261:I261"/>
    <mergeCell ref="B262:I262"/>
    <mergeCell ref="B267:I267"/>
    <mergeCell ref="B272:I272"/>
    <mergeCell ref="C273:G273"/>
    <mergeCell ref="H273:I273"/>
    <mergeCell ref="B278:I278"/>
    <mergeCell ref="B279:I279"/>
    <mergeCell ref="B288:I288"/>
    <mergeCell ref="B293:I293"/>
    <mergeCell ref="C294:G294"/>
    <mergeCell ref="C274:G274"/>
    <mergeCell ref="C295:G295"/>
    <mergeCell ref="H295:I295"/>
    <mergeCell ref="C298:G298"/>
    <mergeCell ref="H298:I298"/>
    <mergeCell ref="C297:G297"/>
    <mergeCell ref="H297:I297"/>
    <mergeCell ref="F323:H323"/>
    <mergeCell ref="H274:I274"/>
    <mergeCell ref="B48:G48"/>
    <mergeCell ref="H48:I48"/>
    <mergeCell ref="B55:G55"/>
    <mergeCell ref="H55:I55"/>
    <mergeCell ref="B63:I63"/>
    <mergeCell ref="C64:G64"/>
    <mergeCell ref="H64:I64"/>
    <mergeCell ref="B98:I98"/>
    <mergeCell ref="C128:G128"/>
    <mergeCell ref="H128:I128"/>
    <mergeCell ref="B67:I67"/>
    <mergeCell ref="B70:I70"/>
    <mergeCell ref="B71:I71"/>
    <mergeCell ref="B80:I80"/>
    <mergeCell ref="B83:I83"/>
    <mergeCell ref="B87:I87"/>
    <mergeCell ref="C92:G92"/>
    <mergeCell ref="H92:I92"/>
    <mergeCell ref="B99:I99"/>
    <mergeCell ref="B102:I102"/>
    <mergeCell ref="B107:I107"/>
    <mergeCell ref="C127:G127"/>
    <mergeCell ref="H127:I127"/>
    <mergeCell ref="B113:I113"/>
    <mergeCell ref="H294:I294"/>
    <mergeCell ref="B240:I240"/>
    <mergeCell ref="B255:I255"/>
    <mergeCell ref="C256:G256"/>
    <mergeCell ref="H256:I256"/>
    <mergeCell ref="C257:G257"/>
    <mergeCell ref="H257:I257"/>
    <mergeCell ref="B145:I145"/>
    <mergeCell ref="B132:I132"/>
    <mergeCell ref="B133:I133"/>
    <mergeCell ref="B138:I138"/>
    <mergeCell ref="C139:G139"/>
    <mergeCell ref="H139:I139"/>
    <mergeCell ref="C140:G140"/>
    <mergeCell ref="H140:I140"/>
    <mergeCell ref="B144:I144"/>
    <mergeCell ref="B160:I160"/>
    <mergeCell ref="B247:I247"/>
  </mergeCells>
  <pageMargins left="0.23622047244094491" right="0.23622047244094491" top="0.19685039370078741" bottom="0.19685039370078741" header="0.31496062992125984" footer="0.31496062992125984"/>
  <pageSetup paperSize="9" scale="5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ИЛ_Технологии композитов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2021-09-10T09:12:24Z</dcterms:modified>
</cp:coreProperties>
</file>